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2DEA7BE-A9A5-4B7B-A473-4E884BEB61C2}" xr6:coauthVersionLast="47" xr6:coauthVersionMax="47" xr10:uidLastSave="{00000000-0000-0000-0000-000000000000}"/>
  <workbookProtection workbookAlgorithmName="SHA-512" workbookHashValue="nEf6GIzCpinkro9T0Ek9IK1L+L4hIMdgXuwz+MrqP+eW9UoU+e3NzuhmQsNp+scVr0+bLhksB/LLZWPLV6eFww==" workbookSaltValue="L6Cop2+sIKonutWRNm6wHQ==" workbookSpinCount="100000" lockStructure="1"/>
  <bookViews>
    <workbookView xWindow="-108" yWindow="-108" windowWidth="23256" windowHeight="12720" xr2:uid="{00000000-000D-0000-FFFF-FFFF00000000}"/>
  </bookViews>
  <sheets>
    <sheet name="Заявление" sheetId="1" r:id="rId1"/>
    <sheet name="Анкета" sheetId="2" r:id="rId2"/>
    <sheet name="Справочники" sheetId="3" state="hidden" r:id="rId3"/>
    <sheet name="Загрузка в 1С" sheetId="4" state="hidden" r:id="rId4"/>
    <sheet name="Программы" sheetId="5" state="hidden" r:id="rId5"/>
    <sheet name="Программы 1 строка" sheetId="6" state="hidden" r:id="rId6"/>
  </sheets>
  <definedNames>
    <definedName name="_xlnm._FilterDatabase" localSheetId="4" hidden="1">Программы!$A$1:$J$51</definedName>
    <definedName name="Класс">Программы!$O$2:$O$3</definedName>
    <definedName name="Регион">Справочники!$P$2:$P$93</definedName>
    <definedName name="СокращениеНП">Справочники!$Q$2:$Q$68</definedName>
    <definedName name="СокращениеУлицы">Справочники!$R$2:$R$92</definedName>
    <definedName name="Специальность1">'Программы 1 строка'!$A$4:$A$15</definedName>
    <definedName name="фамилия">Анкета!$F$8</definedName>
    <definedName name="Финансирование1">OFFSET('Программы 1 строка'!$G$4,MATCH(CONCATENATE(Заявление!$D$40,Заявление!$O$40),'Программы 1 строка'!$G:$G,0)-4,1,COUNTIF('Программы 1 строка'!$G:$G,CONCATENATE(Заявление!$D$40,Заявление!$O$40)),1)</definedName>
    <definedName name="Финансирование2">OFFSET('Программы 1 строка'!$G$4,MATCH(CONCATENATE(Заявление!$D$41,Заявление!$O$41),'Программы 1 строка'!$G:$G,0)-4,1,COUNTIF('Программы 1 строка'!$G:$G,CONCATENATE(Заявление!$D$41,Заявление!$O$41)),1)</definedName>
    <definedName name="Финансирование3">OFFSET('Программы 1 строка'!$G$4,MATCH(CONCATENATE(Заявление!$D$42,Заявление!$O$42),'Программы 1 строка'!$G:$G,0)-4,1,COUNTIF('Программы 1 строка'!$G:$G,CONCATENATE(Заявление!$D$42,Заявление!$O$42)),1)</definedName>
    <definedName name="Форма">Программы!$R$2:$R$4</definedName>
    <definedName name="ФормаОбучения1">OFFSET('Программы 1 строка'!$D$4,MATCH(Заявление!$D$40,'Программы 1 строка'!$D:$D,0)-4,1,COUNTIF('Программы 1 строка'!$D:$D,Заявление!$D$40),1)</definedName>
    <definedName name="ФормаОбучения2">OFFSET('Программы 1 строка'!$D$4,MATCH(Заявление!$D$41,'Программы 1 строка'!$D:$D,0)-4,1,COUNTIF('Программы 1 строка'!$D:$D,Заявление!$D$41),1)</definedName>
    <definedName name="ФормаОбучения3">OFFSET('Программы 1 строка'!$D$4,MATCH(Заявление!$D$42,'Программы 1 строка'!$D:$D,0)-4,1,COUNTIF('Программы 1 строка'!$D:$D,Заявление!$D$42),1)</definedName>
  </definedNames>
  <calcPr calcId="191029"/>
  <pivotCaches>
    <pivotCache cacheId="0" r:id="rId7"/>
    <pivotCache cacheId="1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4" l="1"/>
  <c r="C12" i="4" l="1"/>
  <c r="C51" i="4" l="1"/>
  <c r="J30" i="5" l="1"/>
  <c r="G30" i="5"/>
  <c r="F30" i="5"/>
  <c r="J51" i="5"/>
  <c r="G51" i="5"/>
  <c r="F51" i="5"/>
  <c r="J44" i="5"/>
  <c r="G44" i="5"/>
  <c r="F44" i="5"/>
  <c r="J16" i="5"/>
  <c r="G16" i="5"/>
  <c r="F16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5" i="5"/>
  <c r="J46" i="5"/>
  <c r="J47" i="5"/>
  <c r="J48" i="5"/>
  <c r="J49" i="5"/>
  <c r="J50" i="5"/>
  <c r="G47" i="5"/>
  <c r="F47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5" i="5"/>
  <c r="G46" i="5"/>
  <c r="G48" i="5"/>
  <c r="G49" i="5"/>
  <c r="G50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5" i="5"/>
  <c r="F46" i="5"/>
  <c r="F48" i="5"/>
  <c r="F49" i="5"/>
  <c r="F50" i="5"/>
  <c r="F2" i="5"/>
  <c r="H45" i="5" l="1"/>
  <c r="I45" i="5"/>
  <c r="H35" i="5"/>
  <c r="I35" i="5"/>
  <c r="H48" i="5"/>
  <c r="I48" i="5"/>
  <c r="H46" i="5"/>
  <c r="I46" i="5"/>
  <c r="H37" i="5"/>
  <c r="I37" i="5"/>
  <c r="I28" i="5"/>
  <c r="H28" i="5"/>
  <c r="I20" i="5"/>
  <c r="H20" i="5"/>
  <c r="H11" i="5"/>
  <c r="I11" i="5"/>
  <c r="H3" i="5"/>
  <c r="I3" i="5"/>
  <c r="H43" i="5"/>
  <c r="I43" i="5"/>
  <c r="H42" i="5"/>
  <c r="I42" i="5"/>
  <c r="H34" i="5"/>
  <c r="I34" i="5"/>
  <c r="H25" i="5"/>
  <c r="I25" i="5"/>
  <c r="H17" i="5"/>
  <c r="I17" i="5"/>
  <c r="H8" i="5"/>
  <c r="I8" i="5"/>
  <c r="I36" i="5"/>
  <c r="H36" i="5"/>
  <c r="H26" i="5"/>
  <c r="I26" i="5"/>
  <c r="H51" i="5"/>
  <c r="I51" i="5"/>
  <c r="H33" i="5"/>
  <c r="I33" i="5"/>
  <c r="H24" i="5"/>
  <c r="I24" i="5"/>
  <c r="H15" i="5"/>
  <c r="I15" i="5"/>
  <c r="H7" i="5"/>
  <c r="I7" i="5"/>
  <c r="H16" i="5"/>
  <c r="I16" i="5"/>
  <c r="H19" i="5"/>
  <c r="I19" i="5"/>
  <c r="H50" i="5"/>
  <c r="I50" i="5"/>
  <c r="H40" i="5"/>
  <c r="I40" i="5"/>
  <c r="H32" i="5"/>
  <c r="I32" i="5"/>
  <c r="H23" i="5"/>
  <c r="I23" i="5"/>
  <c r="H14" i="5"/>
  <c r="I14" i="5"/>
  <c r="I6" i="5"/>
  <c r="H6" i="5"/>
  <c r="H47" i="5"/>
  <c r="I47" i="5"/>
  <c r="H30" i="5"/>
  <c r="I30" i="5"/>
  <c r="H10" i="5"/>
  <c r="I10" i="5"/>
  <c r="H9" i="5"/>
  <c r="I9" i="5"/>
  <c r="H41" i="5"/>
  <c r="I41" i="5"/>
  <c r="H49" i="5"/>
  <c r="I49" i="5"/>
  <c r="H39" i="5"/>
  <c r="I39" i="5"/>
  <c r="H31" i="5"/>
  <c r="I31" i="5"/>
  <c r="H22" i="5"/>
  <c r="I22" i="5"/>
  <c r="H13" i="5"/>
  <c r="I13" i="5"/>
  <c r="H5" i="5"/>
  <c r="I5" i="5"/>
  <c r="H27" i="5"/>
  <c r="I27" i="5"/>
  <c r="H18" i="5"/>
  <c r="I18" i="5"/>
  <c r="H38" i="5"/>
  <c r="I38" i="5"/>
  <c r="H29" i="5"/>
  <c r="I29" i="5"/>
  <c r="H21" i="5"/>
  <c r="I21" i="5"/>
  <c r="I12" i="5"/>
  <c r="H12" i="5"/>
  <c r="H4" i="5"/>
  <c r="I4" i="5"/>
  <c r="I44" i="5"/>
  <c r="H44" i="5"/>
  <c r="C36" i="4"/>
  <c r="C35" i="4"/>
  <c r="C34" i="4"/>
  <c r="C33" i="4"/>
  <c r="C32" i="4"/>
  <c r="C30" i="4"/>
  <c r="C29" i="4"/>
  <c r="C37" i="4"/>
  <c r="C28" i="4"/>
  <c r="D59" i="4" l="1"/>
  <c r="C61" i="4" l="1"/>
  <c r="D61" i="4" s="1"/>
  <c r="H57" i="4" l="1"/>
  <c r="G57" i="4"/>
  <c r="F57" i="4"/>
  <c r="J2" i="5" l="1"/>
  <c r="G2" i="5"/>
  <c r="C13" i="4"/>
  <c r="H2" i="5" l="1"/>
  <c r="I2" i="5"/>
  <c r="AT49" i="2"/>
  <c r="B49" i="2"/>
  <c r="AF42" i="1"/>
  <c r="N55" i="1"/>
  <c r="C54" i="4" l="1"/>
  <c r="C55" i="4"/>
  <c r="C53" i="4"/>
  <c r="F53" i="4" s="1"/>
  <c r="D54" i="4"/>
  <c r="E54" i="4"/>
  <c r="D55" i="4"/>
  <c r="E55" i="4"/>
  <c r="D53" i="4"/>
  <c r="E53" i="4"/>
  <c r="C8" i="4" l="1"/>
  <c r="E57" i="4" l="1"/>
  <c r="D57" i="4"/>
  <c r="C57" i="4"/>
  <c r="C60" i="4"/>
  <c r="D63" i="4"/>
  <c r="D62" i="4"/>
  <c r="C49" i="4"/>
  <c r="C48" i="4"/>
  <c r="C47" i="4"/>
  <c r="C46" i="4"/>
  <c r="C45" i="4"/>
  <c r="C44" i="4"/>
  <c r="C43" i="4"/>
  <c r="C42" i="4"/>
  <c r="C41" i="4"/>
  <c r="C40" i="4"/>
  <c r="C39" i="4"/>
  <c r="C27" i="4"/>
  <c r="C26" i="4"/>
  <c r="C24" i="4"/>
  <c r="C23" i="4"/>
  <c r="C22" i="4"/>
  <c r="C21" i="4"/>
  <c r="C20" i="4"/>
  <c r="C19" i="4"/>
  <c r="C18" i="4"/>
  <c r="C11" i="4"/>
  <c r="C9" i="4"/>
  <c r="C7" i="4"/>
  <c r="C6" i="4"/>
  <c r="C5" i="4"/>
  <c r="C4" i="4"/>
  <c r="C3" i="4"/>
  <c r="D60" i="4" l="1"/>
</calcChain>
</file>

<file path=xl/sharedStrings.xml><?xml version="1.0" encoding="utf-8"?>
<sst xmlns="http://schemas.openxmlformats.org/spreadsheetml/2006/main" count="1536" uniqueCount="719">
  <si>
    <t>Шифр по журналу</t>
  </si>
  <si>
    <t>ЗАЯВЛЕНИЕ</t>
  </si>
  <si>
    <t>среднего профессионального образования</t>
  </si>
  <si>
    <t xml:space="preserve">Фамилия:  </t>
  </si>
  <si>
    <t>Имя:</t>
  </si>
  <si>
    <t>Пол:</t>
  </si>
  <si>
    <t>Дата рождения</t>
  </si>
  <si>
    <t xml:space="preserve">Документ, удостоверяющий личность: </t>
  </si>
  <si>
    <t>Вид:</t>
  </si>
  <si>
    <t>п</t>
  </si>
  <si>
    <t>с</t>
  </si>
  <si>
    <t>номер:</t>
  </si>
  <si>
    <t>серия:</t>
  </si>
  <si>
    <t>Кем выдан:</t>
  </si>
  <si>
    <t>Лист Б</t>
  </si>
  <si>
    <t>Общие сведения</t>
  </si>
  <si>
    <t>индекс</t>
  </si>
  <si>
    <t>область/край/респ.</t>
  </si>
  <si>
    <t xml:space="preserve">район/улус </t>
  </si>
  <si>
    <t>дом</t>
  </si>
  <si>
    <t>корпус</t>
  </si>
  <si>
    <t>квартира</t>
  </si>
  <si>
    <t>Да</t>
  </si>
  <si>
    <t>Нет</t>
  </si>
  <si>
    <t>Лист А</t>
  </si>
  <si>
    <t>Лист В</t>
  </si>
  <si>
    <t>Лист Г</t>
  </si>
  <si>
    <t>Дополнительные сведения</t>
  </si>
  <si>
    <t>Льготы и приоритеты</t>
  </si>
  <si>
    <t>2. Приоритеты при зачислении:</t>
  </si>
  <si>
    <t>Отчество:</t>
  </si>
  <si>
    <t>Я ознакомлен(а) со следующими документами:</t>
  </si>
  <si>
    <t xml:space="preserve">1.Копия лицензии на право осуществления образовательной деятельности с приложением; </t>
  </si>
  <si>
    <t>2. Копия свидетельства о государственной аккредитации образовательной деятельности с приложением;</t>
  </si>
  <si>
    <t>Я ознакомлен(а) с датой предоставления оригинала документа об образовании и (или) квалификации.</t>
  </si>
  <si>
    <t>улица/проспект</t>
  </si>
  <si>
    <t xml:space="preserve">Прошу принять меня на обучение по образовательной программе  </t>
  </si>
  <si>
    <t>Реквизиты</t>
  </si>
  <si>
    <t>Фамилия</t>
  </si>
  <si>
    <t>Имя</t>
  </si>
  <si>
    <t>Отчество</t>
  </si>
  <si>
    <t>ПолученноеОбразование</t>
  </si>
  <si>
    <t>Пол</t>
  </si>
  <si>
    <t>ДатаРождения</t>
  </si>
  <si>
    <t>МестоРождения</t>
  </si>
  <si>
    <t>Льгота</t>
  </si>
  <si>
    <t>ПосещениеПодготовительныхКурсов</t>
  </si>
  <si>
    <t>ДополнительныеСведения</t>
  </si>
  <si>
    <t>ОфициальныеДанные</t>
  </si>
  <si>
    <t>Гражданство</t>
  </si>
  <si>
    <t>БывшийСССР</t>
  </si>
  <si>
    <t>СтранаГражданства</t>
  </si>
  <si>
    <t>ВидДокументаУдостоверяющегоЛичность</t>
  </si>
  <si>
    <t>СерияДокументаУдостоверяющегоЛичность</t>
  </si>
  <si>
    <t>НомерДокументаУдостоверяющегоЛичность</t>
  </si>
  <si>
    <t>КемВыданДокументУдостоверяющийЛичность</t>
  </si>
  <si>
    <t>ДатаВыдачиДокументаУдостоверяющегоЛичность</t>
  </si>
  <si>
    <t>КодПодразделенияДокументУдостоверяющийЛичность</t>
  </si>
  <si>
    <t>ИНН</t>
  </si>
  <si>
    <t>КодИФНС</t>
  </si>
  <si>
    <t>СтраховойНомерПФР</t>
  </si>
  <si>
    <t>ТребуетсяОбщежитие</t>
  </si>
  <si>
    <t>Образование</t>
  </si>
  <si>
    <t>ВидОбразовательнойОрганизации</t>
  </si>
  <si>
    <t>НомерУчебногоЗаведения</t>
  </si>
  <si>
    <t>ГородУчебногоЗаведения</t>
  </si>
  <si>
    <t>НаименованиеУчебногоЗаведения</t>
  </si>
  <si>
    <t>ДатаОкончанияУчебногоЗаведения</t>
  </si>
  <si>
    <t>ВидДокументаОбразования</t>
  </si>
  <si>
    <t>СерияДокументаОбразования</t>
  </si>
  <si>
    <t>НомерДокументаОбразования</t>
  </si>
  <si>
    <t>ПризерОлимпиад</t>
  </si>
  <si>
    <t>НазванияОлимпиад</t>
  </si>
  <si>
    <t>ИзучаемыйЯзык</t>
  </si>
  <si>
    <t>АдресаИТелефоны</t>
  </si>
  <si>
    <t>Тип реквизита</t>
  </si>
  <si>
    <t>РеквизитФормы</t>
  </si>
  <si>
    <t>Мужской</t>
  </si>
  <si>
    <t>Женский</t>
  </si>
  <si>
    <t>Основное общее образование</t>
  </si>
  <si>
    <t>Среднее общее образование</t>
  </si>
  <si>
    <t>Среднее профессиональное образование</t>
  </si>
  <si>
    <t>Начальное профессиональное образование (в настоящий момент не применяется!)</t>
  </si>
  <si>
    <t>Значение</t>
  </si>
  <si>
    <t>Иные документы</t>
  </si>
  <si>
    <t>Гражданство:</t>
  </si>
  <si>
    <t>Гражданин Российской Федерации</t>
  </si>
  <si>
    <t>Гражданин  Российской  Федерации   и   иностранного   государства (двойное гражданство)</t>
  </si>
  <si>
    <t>Иностранный гражданин</t>
  </si>
  <si>
    <t>Лицо без гражданства</t>
  </si>
  <si>
    <t>Булево</t>
  </si>
  <si>
    <t>РОССИЯ</t>
  </si>
  <si>
    <t>код подр.:</t>
  </si>
  <si>
    <t>дата выдачи:</t>
  </si>
  <si>
    <t>СНИЛС</t>
  </si>
  <si>
    <t xml:space="preserve">Образование: </t>
  </si>
  <si>
    <t>Вид образовательной организации</t>
  </si>
  <si>
    <t>Академия</t>
  </si>
  <si>
    <t>Вечерняя (сменная) общеобразовательная школа</t>
  </si>
  <si>
    <t>Восьмилетняя школа</t>
  </si>
  <si>
    <t>Высшее училище</t>
  </si>
  <si>
    <t>Гимназия</t>
  </si>
  <si>
    <t>Девятилетняя школа</t>
  </si>
  <si>
    <t>Другие учреждения, осуществляющие образовательный процесс</t>
  </si>
  <si>
    <t>Институт</t>
  </si>
  <si>
    <t>Колледж</t>
  </si>
  <si>
    <t>Лицей</t>
  </si>
  <si>
    <t>Негосударственная (частная) образовательная организация</t>
  </si>
  <si>
    <t xml:space="preserve">Образовательная организация высшего образования </t>
  </si>
  <si>
    <t>Образовательная организация начального профессионального образования</t>
  </si>
  <si>
    <t>Общеобразовательная организация</t>
  </si>
  <si>
    <t>Основная школа</t>
  </si>
  <si>
    <t>Прогимназия</t>
  </si>
  <si>
    <t>Профессиональная образовательная организация</t>
  </si>
  <si>
    <t>Профессионально-техническое училище</t>
  </si>
  <si>
    <t>Профессиональное училище</t>
  </si>
  <si>
    <t>Профессиональный лицей</t>
  </si>
  <si>
    <t>Семилетняя школа</t>
  </si>
  <si>
    <t>Специальное (коррекционное) образовательное учреждение для обучающихся, воспитанников с отклонениями в развитии</t>
  </si>
  <si>
    <t>Средняя (полная) общеобразовательная   школа с углубленным изучением отдельных предметов</t>
  </si>
  <si>
    <t>Средняя (полная) общеобразовательная школа</t>
  </si>
  <si>
    <t>Техникум</t>
  </si>
  <si>
    <t>Университет</t>
  </si>
  <si>
    <t>Учреждение для детей-сирот и детей, оставшихся без попечения родителей</t>
  </si>
  <si>
    <t>Номер школы (если есть)</t>
  </si>
  <si>
    <t>Город</t>
  </si>
  <si>
    <t>Полное наименование школы</t>
  </si>
  <si>
    <t>Вид документа:</t>
  </si>
  <si>
    <t>Номер</t>
  </si>
  <si>
    <t>Призер олимпиад</t>
  </si>
  <si>
    <t>Названия олимпиад</t>
  </si>
  <si>
    <t>Изучаемый язык</t>
  </si>
  <si>
    <t>английский</t>
  </si>
  <si>
    <t>немецкий</t>
  </si>
  <si>
    <t>французский</t>
  </si>
  <si>
    <t>ПодачаЗаявлений</t>
  </si>
  <si>
    <t>ПрограммаОбучения</t>
  </si>
  <si>
    <t>ПрограммаОбучения1</t>
  </si>
  <si>
    <t>ПрограммаОбучения2</t>
  </si>
  <si>
    <t>ПрограммаОбучения3</t>
  </si>
  <si>
    <t>"____" ______________202__ год</t>
  </si>
  <si>
    <t>Не посещал</t>
  </si>
  <si>
    <t>В нашей образовательной организации</t>
  </si>
  <si>
    <t>В другой образовательной организации</t>
  </si>
  <si>
    <t>Группа</t>
  </si>
  <si>
    <t>Наименование реквизита</t>
  </si>
  <si>
    <t>Регион</t>
  </si>
  <si>
    <t>Адыгея Респ</t>
  </si>
  <si>
    <t>Алтай Респ</t>
  </si>
  <si>
    <t>Алтайский край</t>
  </si>
  <si>
    <t>Амурская обл</t>
  </si>
  <si>
    <t>Архангельская обл</t>
  </si>
  <si>
    <t>Астраханская обл</t>
  </si>
  <si>
    <t>Байконур г</t>
  </si>
  <si>
    <t>Башкортостан Респ</t>
  </si>
  <si>
    <t>Белгородская обл</t>
  </si>
  <si>
    <t>Брянская обл</t>
  </si>
  <si>
    <t>Бурятия Респ</t>
  </si>
  <si>
    <t>Владимирская обл</t>
  </si>
  <si>
    <t>Волгоградская обл</t>
  </si>
  <si>
    <t>Вологодская обл</t>
  </si>
  <si>
    <t>Воронежская обл</t>
  </si>
  <si>
    <t>Дагестан Респ</t>
  </si>
  <si>
    <t>Еврейская Аобл</t>
  </si>
  <si>
    <t>Забайкальский край</t>
  </si>
  <si>
    <t>Забайкальский край Агинский Бурятский округ</t>
  </si>
  <si>
    <t>Ивановская обл</t>
  </si>
  <si>
    <t>Ингушетия Респ</t>
  </si>
  <si>
    <t>Иркутская обл</t>
  </si>
  <si>
    <t>Иркутская обл Усть-Ордынский Бурятский округ</t>
  </si>
  <si>
    <t>Кабардино-Балкарская Респ</t>
  </si>
  <si>
    <t>Калининградская обл</t>
  </si>
  <si>
    <t>Калмыкия Респ</t>
  </si>
  <si>
    <t>Калужская обл</t>
  </si>
  <si>
    <t>Камчатский край</t>
  </si>
  <si>
    <t>Карачаево-Черкесская Респ</t>
  </si>
  <si>
    <t>Карелия Респ</t>
  </si>
  <si>
    <t>Кемеровская обл</t>
  </si>
  <si>
    <t>Кировская обл</t>
  </si>
  <si>
    <t>Коми Респ</t>
  </si>
  <si>
    <t>Коми-Пермяцкий АО</t>
  </si>
  <si>
    <t>Корякский АО</t>
  </si>
  <si>
    <t>Костромская обл</t>
  </si>
  <si>
    <t>Краснодарский край</t>
  </si>
  <si>
    <t>Красноярский край</t>
  </si>
  <si>
    <t>Крым Респ</t>
  </si>
  <si>
    <t>Курганская обл</t>
  </si>
  <si>
    <t>Курская обл</t>
  </si>
  <si>
    <t>Ленинградская обл</t>
  </si>
  <si>
    <t>Липецкая обл</t>
  </si>
  <si>
    <t>Магаданская обл</t>
  </si>
  <si>
    <t>Марий Эл Респ</t>
  </si>
  <si>
    <t>Мордовия Респ</t>
  </si>
  <si>
    <t>Москва г</t>
  </si>
  <si>
    <t>Московская обл</t>
  </si>
  <si>
    <t>Мурманская обл</t>
  </si>
  <si>
    <t>Ненецкий АО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</si>
  <si>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</si>
  <si>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</si>
  <si>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</si>
  <si>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</si>
  <si>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</si>
  <si>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</si>
  <si>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</si>
  <si>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Пермский край</t>
  </si>
  <si>
    <t>Приморский край</t>
  </si>
  <si>
    <t>Псковская обл</t>
  </si>
  <si>
    <t>Ростовская обл</t>
  </si>
  <si>
    <t>Рязанская обл</t>
  </si>
  <si>
    <t>Самарская обл</t>
  </si>
  <si>
    <t>Санкт-Петербург г</t>
  </si>
  <si>
    <t>Саратовская обл</t>
  </si>
  <si>
    <t>Саха /Якутия/ Респ</t>
  </si>
  <si>
    <t>Сахалинская обл</t>
  </si>
  <si>
    <t>Свердловская обл</t>
  </si>
  <si>
    <t>Севастополь г</t>
  </si>
  <si>
    <t>Северная Осетия - Алания Респ</t>
  </si>
  <si>
    <t>Смоленская обл</t>
  </si>
  <si>
    <t>Ставропольский край</t>
  </si>
  <si>
    <t>Таймырский (Долгано-Ненецкий) АО</t>
  </si>
  <si>
    <t>Тамбовская обл</t>
  </si>
  <si>
    <t>Татарстан Респ</t>
  </si>
  <si>
    <t>Тверская обл</t>
  </si>
  <si>
    <t>Томская обл</t>
  </si>
  <si>
    <t>Тульская обл</t>
  </si>
  <si>
    <t>Тыва Респ</t>
  </si>
  <si>
    <t>Тюменская обл</t>
  </si>
  <si>
    <t>Удмуртская Респ</t>
  </si>
  <si>
    <t>Ульяновская обл</t>
  </si>
  <si>
    <t>Хабаровский край</t>
  </si>
  <si>
    <t>Хакасия Респ</t>
  </si>
  <si>
    <t>Ханты-Мансийский Автономный округ - Югра АО</t>
  </si>
  <si>
    <t>Челябинская обл</t>
  </si>
  <si>
    <t>Чеченская Респ</t>
  </si>
  <si>
    <t>Чувашская Республика - Чувашия</t>
  </si>
  <si>
    <t>Чукотский АО</t>
  </si>
  <si>
    <t>Эвенкийский АО</t>
  </si>
  <si>
    <t>Ямало-Ненецкий АО</t>
  </si>
  <si>
    <t>Ярославская обл</t>
  </si>
  <si>
    <t>город</t>
  </si>
  <si>
    <t>населенный пункт</t>
  </si>
  <si>
    <t>сокр</t>
  </si>
  <si>
    <t>Сокращение населенного пункта</t>
  </si>
  <si>
    <t>волость</t>
  </si>
  <si>
    <t>г</t>
  </si>
  <si>
    <t>дп</t>
  </si>
  <si>
    <t>кп</t>
  </si>
  <si>
    <t>массив</t>
  </si>
  <si>
    <t>п/о</t>
  </si>
  <si>
    <t>пгт</t>
  </si>
  <si>
    <t>рп</t>
  </si>
  <si>
    <t>тер</t>
  </si>
  <si>
    <t>а/я</t>
  </si>
  <si>
    <t>ал.</t>
  </si>
  <si>
    <t>аллея</t>
  </si>
  <si>
    <t>б-р</t>
  </si>
  <si>
    <t>балка</t>
  </si>
  <si>
    <t>берег</t>
  </si>
  <si>
    <t>бугор</t>
  </si>
  <si>
    <t>вал</t>
  </si>
  <si>
    <t>взв.</t>
  </si>
  <si>
    <t>въезд</t>
  </si>
  <si>
    <t>г-к</t>
  </si>
  <si>
    <t>гск</t>
  </si>
  <si>
    <t>д</t>
  </si>
  <si>
    <t>днп</t>
  </si>
  <si>
    <t>дор</t>
  </si>
  <si>
    <t>ж/д_будка</t>
  </si>
  <si>
    <t>ж/д_казарм</t>
  </si>
  <si>
    <t>ж/д_оп</t>
  </si>
  <si>
    <t>ж/д_платф</t>
  </si>
  <si>
    <t>ж/д_пост</t>
  </si>
  <si>
    <t>ж/д_рзд</t>
  </si>
  <si>
    <t>ж/д_ст</t>
  </si>
  <si>
    <t>жт</t>
  </si>
  <si>
    <t>заезд</t>
  </si>
  <si>
    <t>зона</t>
  </si>
  <si>
    <t>казарма</t>
  </si>
  <si>
    <t>кв-л</t>
  </si>
  <si>
    <t>км</t>
  </si>
  <si>
    <t>кольцо</t>
  </si>
  <si>
    <t>коса</t>
  </si>
  <si>
    <t>линия</t>
  </si>
  <si>
    <t>м</t>
  </si>
  <si>
    <t>маяк</t>
  </si>
  <si>
    <t>местность</t>
  </si>
  <si>
    <t>мкр</t>
  </si>
  <si>
    <t>мост</t>
  </si>
  <si>
    <t>н/п</t>
  </si>
  <si>
    <t>наб</t>
  </si>
  <si>
    <t>нп</t>
  </si>
  <si>
    <t>остров</t>
  </si>
  <si>
    <t>п/р</t>
  </si>
  <si>
    <t>п/ст</t>
  </si>
  <si>
    <t>парк</t>
  </si>
  <si>
    <t>пер</t>
  </si>
  <si>
    <t>пер-д</t>
  </si>
  <si>
    <t>переезд</t>
  </si>
  <si>
    <t>пл</t>
  </si>
  <si>
    <t>пл-ка</t>
  </si>
  <si>
    <t>платф</t>
  </si>
  <si>
    <t>полустанок</t>
  </si>
  <si>
    <t>пр-д</t>
  </si>
  <si>
    <t>пр-к</t>
  </si>
  <si>
    <t>пр-ка</t>
  </si>
  <si>
    <t>пр-кт</t>
  </si>
  <si>
    <t>пр-лок</t>
  </si>
  <si>
    <t>проезд</t>
  </si>
  <si>
    <t>промзона</t>
  </si>
  <si>
    <t>просек</t>
  </si>
  <si>
    <t>просека</t>
  </si>
  <si>
    <t>проселок</t>
  </si>
  <si>
    <t>проул.</t>
  </si>
  <si>
    <t>проулок</t>
  </si>
  <si>
    <t>рзд</t>
  </si>
  <si>
    <t>рзд.</t>
  </si>
  <si>
    <t>ряд</t>
  </si>
  <si>
    <t>ряды</t>
  </si>
  <si>
    <t>с-к</t>
  </si>
  <si>
    <t>с/т</t>
  </si>
  <si>
    <t>сад</t>
  </si>
  <si>
    <t>сзд.</t>
  </si>
  <si>
    <t>сквер</t>
  </si>
  <si>
    <t>сл</t>
  </si>
  <si>
    <t>снт</t>
  </si>
  <si>
    <t>спуск</t>
  </si>
  <si>
    <t>ст</t>
  </si>
  <si>
    <t>стр</t>
  </si>
  <si>
    <t>тер. ДНТ</t>
  </si>
  <si>
    <t>тер. СНТ</t>
  </si>
  <si>
    <t>тракт</t>
  </si>
  <si>
    <t>туп</t>
  </si>
  <si>
    <t>ул</t>
  </si>
  <si>
    <t>ул.</t>
  </si>
  <si>
    <t>уч-к</t>
  </si>
  <si>
    <t>ф/х</t>
  </si>
  <si>
    <t>ферма</t>
  </si>
  <si>
    <t>х</t>
  </si>
  <si>
    <t>ш</t>
  </si>
  <si>
    <t>Сокращение улицы</t>
  </si>
  <si>
    <t>Проживаю по адресу:</t>
  </si>
  <si>
    <t xml:space="preserve">Телефон </t>
  </si>
  <si>
    <t xml:space="preserve">Требуется общежитие: </t>
  </si>
  <si>
    <t>КонтактнаяИнформация</t>
  </si>
  <si>
    <t>СоставСемьи</t>
  </si>
  <si>
    <t>СтепеньРодства</t>
  </si>
  <si>
    <t>Семья</t>
  </si>
  <si>
    <t>Родственник1</t>
  </si>
  <si>
    <t>Отец</t>
  </si>
  <si>
    <t>Мать</t>
  </si>
  <si>
    <t>Другая степень родства, свойств</t>
  </si>
  <si>
    <t>Родитель</t>
  </si>
  <si>
    <t>Опекун</t>
  </si>
  <si>
    <t>Попечитель</t>
  </si>
  <si>
    <t>Орган опеки и попечительства</t>
  </si>
  <si>
    <t>Приемный родитель</t>
  </si>
  <si>
    <t>Руководитель воспитательного, лечебного и иного учреждения, в котором ребенок находится на полном государственном обеспечении</t>
  </si>
  <si>
    <t>ТипЗаконногоПредставителя</t>
  </si>
  <si>
    <t>Полученное образование</t>
  </si>
  <si>
    <t>Место рождения</t>
  </si>
  <si>
    <t>Аттестат об основном общем образовании</t>
  </si>
  <si>
    <t>Аттестат о среднем общем образовании</t>
  </si>
  <si>
    <t>Аттестат о среднем (полном) общем образовании</t>
  </si>
  <si>
    <t>Диплом о среднем профессиональном образовании</t>
  </si>
  <si>
    <t>Диплом о начальном профессиональном образовании</t>
  </si>
  <si>
    <t>ПрограммыОбучения</t>
  </si>
  <si>
    <t>Представление</t>
  </si>
  <si>
    <t>Совпадает</t>
  </si>
  <si>
    <t>СемейноеПоложение</t>
  </si>
  <si>
    <t>Не замужем/ не женат</t>
  </si>
  <si>
    <t>Замужем/ женат</t>
  </si>
  <si>
    <t>Разведен(а)</t>
  </si>
  <si>
    <t>Состою в гражданском браке</t>
  </si>
  <si>
    <t>ФИО</t>
  </si>
  <si>
    <t>МобильныйТелефон</t>
  </si>
  <si>
    <t>ЭлектроннаяПочта</t>
  </si>
  <si>
    <t>Серия (буквы!)</t>
  </si>
  <si>
    <t>Финансирование</t>
  </si>
  <si>
    <t>Бюджетное</t>
  </si>
  <si>
    <t>Коммерческое</t>
  </si>
  <si>
    <r>
      <t>ПРИЛАГАЮ СЛЕДУЮЩИЕ ДОКУМЕНТЫ</t>
    </r>
    <r>
      <rPr>
        <b/>
        <sz val="8"/>
        <color indexed="8"/>
        <rFont val="Times New Roman"/>
        <family val="1"/>
        <charset val="204"/>
      </rPr>
      <t xml:space="preserve"> </t>
    </r>
    <r>
      <rPr>
        <i/>
        <sz val="8"/>
        <color indexed="8"/>
        <rFont val="Times New Roman"/>
        <family val="1"/>
        <charset val="204"/>
      </rPr>
      <t>(нужное отметить галочкой)</t>
    </r>
    <r>
      <rPr>
        <sz val="12"/>
        <color indexed="8"/>
        <rFont val="Times New Roman"/>
        <family val="1"/>
        <charset val="204"/>
      </rPr>
      <t>:</t>
    </r>
  </si>
  <si>
    <t>НомерОбразовательнойОрганизации</t>
  </si>
  <si>
    <t>ГородОбразовательнойОрганизации</t>
  </si>
  <si>
    <t>НаименованиеОбразовательнойОрганизации</t>
  </si>
  <si>
    <t>ДатаОкончанияОбразовательнойОрганизации</t>
  </si>
  <si>
    <t>АбитуриентEmail</t>
  </si>
  <si>
    <t>АбитуриентТелефон</t>
  </si>
  <si>
    <t>АбитуриентАдресПоПрописке</t>
  </si>
  <si>
    <t>АбитуриентАдресПроживания</t>
  </si>
  <si>
    <t xml:space="preserve">Регистрационный № в базе данных </t>
  </si>
  <si>
    <t>Фамилия Имя Отчество</t>
  </si>
  <si>
    <t>Степень родства</t>
  </si>
  <si>
    <t xml:space="preserve">Директору </t>
  </si>
  <si>
    <t>Зачислить на ___ курс по специальности ___________________________________ группа _____</t>
  </si>
  <si>
    <t>Договор №________________________</t>
  </si>
  <si>
    <t>Директор ________________________________</t>
  </si>
  <si>
    <t>от "_____"_________________ 202___ г.</t>
  </si>
  <si>
    <t>Приказ №_____ от "___"___________ 202___ г.</t>
  </si>
  <si>
    <t>Специализация</t>
  </si>
  <si>
    <t>СПб ГБПОУ "АУГСГиП"</t>
  </si>
  <si>
    <t>Образовательное учреждение НПО</t>
  </si>
  <si>
    <t>Образовательное ужреждение СПО</t>
  </si>
  <si>
    <t>Бухгалтер</t>
  </si>
  <si>
    <t>Дизайнер</t>
  </si>
  <si>
    <t>Менеджер</t>
  </si>
  <si>
    <t>Специалист по домашнему и коммунальному хозяйству</t>
  </si>
  <si>
    <t>Специалист по земельно-имущественным отношениям</t>
  </si>
  <si>
    <t>Специалист по туризму</t>
  </si>
  <si>
    <t>Техник</t>
  </si>
  <si>
    <t>Техник по защите информации</t>
  </si>
  <si>
    <t>Техник по компьютерным сетям</t>
  </si>
  <si>
    <t>Техник-архитектор</t>
  </si>
  <si>
    <t>Техник-строитель</t>
  </si>
  <si>
    <t>Финансист</t>
  </si>
  <si>
    <t>9Л(зо)</t>
  </si>
  <si>
    <t>11В(зо)</t>
  </si>
  <si>
    <t>11Л(зо)</t>
  </si>
  <si>
    <t>9ДЗ(зо)</t>
  </si>
  <si>
    <t>9ЗИ(зо)</t>
  </si>
  <si>
    <t>9КС(зо)</t>
  </si>
  <si>
    <t>9ПП(зо)</t>
  </si>
  <si>
    <t>9А(зо)</t>
  </si>
  <si>
    <t>11Д(зо)</t>
  </si>
  <si>
    <t>11АИ(оч)</t>
  </si>
  <si>
    <t>9АИ(оч)</t>
  </si>
  <si>
    <t>9П(зо)</t>
  </si>
  <si>
    <t>11П(зо)</t>
  </si>
  <si>
    <t>9П(оч)</t>
  </si>
  <si>
    <t>9ПП(оз)</t>
  </si>
  <si>
    <t>9П(оз)</t>
  </si>
  <si>
    <t>11П(оз)</t>
  </si>
  <si>
    <t>9ИС(оч)</t>
  </si>
  <si>
    <t>11П(оч)</t>
  </si>
  <si>
    <t>ЗИ(зо)</t>
  </si>
  <si>
    <t>КС(зо)</t>
  </si>
  <si>
    <t>11А(зо)</t>
  </si>
  <si>
    <t>9С(оз)</t>
  </si>
  <si>
    <t>11ИС(оз)</t>
  </si>
  <si>
    <t>11СХ(оч)</t>
  </si>
  <si>
    <t>9СХ(зо)</t>
  </si>
  <si>
    <t>9СХ(оч)</t>
  </si>
  <si>
    <t>9ИД(оч)</t>
  </si>
  <si>
    <t>9ПП(оч)</t>
  </si>
  <si>
    <t>11ПП(зо)</t>
  </si>
  <si>
    <t>9З(оз)</t>
  </si>
  <si>
    <t>11ПП(оз)</t>
  </si>
  <si>
    <t>9ИД(зо)</t>
  </si>
  <si>
    <t>11ИД(оз)</t>
  </si>
  <si>
    <t>11ИД(зо)</t>
  </si>
  <si>
    <t>11З(оз)</t>
  </si>
  <si>
    <t>11ЗИ(оч)</t>
  </si>
  <si>
    <t>11ПП(оч)</t>
  </si>
  <si>
    <t>11ИД(оч)</t>
  </si>
  <si>
    <t>11А(оч)</t>
  </si>
  <si>
    <t>9Б(зо)</t>
  </si>
  <si>
    <t>9Б(оч)</t>
  </si>
  <si>
    <t>11Б(зо)</t>
  </si>
  <si>
    <t>11Б(оч)</t>
  </si>
  <si>
    <t>11Б(оз)</t>
  </si>
  <si>
    <t>9ГС(зо)</t>
  </si>
  <si>
    <t>9ГС(оч)</t>
  </si>
  <si>
    <t>11ГС(зо)</t>
  </si>
  <si>
    <t>11ГС(оч)</t>
  </si>
  <si>
    <t>9Д(зо)</t>
  </si>
  <si>
    <t>9Д(оч)</t>
  </si>
  <si>
    <t>11Д(оч)</t>
  </si>
  <si>
    <t>9ЗИ(оч)</t>
  </si>
  <si>
    <t>9З(зо)</t>
  </si>
  <si>
    <t>9З(оч)</t>
  </si>
  <si>
    <t>11З(зо)</t>
  </si>
  <si>
    <t>11З(оч)</t>
  </si>
  <si>
    <t>9КС(оч)</t>
  </si>
  <si>
    <t>11КС(оч)</t>
  </si>
  <si>
    <t>9Л(оч)</t>
  </si>
  <si>
    <t>11Л(оч)</t>
  </si>
  <si>
    <t>11Л(оз)</t>
  </si>
  <si>
    <t>9В(зо)</t>
  </si>
  <si>
    <t>9В(оч)</t>
  </si>
  <si>
    <t>11В(оч)</t>
  </si>
  <si>
    <t>11В(оз)</t>
  </si>
  <si>
    <t>9С(зо)</t>
  </si>
  <si>
    <t>9С(оч)</t>
  </si>
  <si>
    <t>11С(зо)</t>
  </si>
  <si>
    <t>11С(оч)</t>
  </si>
  <si>
    <t>11С(оз)</t>
  </si>
  <si>
    <t>9ТР(зо)</t>
  </si>
  <si>
    <t>9ТР(оч)</t>
  </si>
  <si>
    <t>11ТР(зо)</t>
  </si>
  <si>
    <t>11ТР(оч)</t>
  </si>
  <si>
    <t>9Ф(зо)</t>
  </si>
  <si>
    <t>9Ф(оч)</t>
  </si>
  <si>
    <t>11Ф(зо)</t>
  </si>
  <si>
    <t>11Ф(оч)</t>
  </si>
  <si>
    <t>9Б(оз)</t>
  </si>
  <si>
    <t>9А(оч)</t>
  </si>
  <si>
    <t>9Д(оз)</t>
  </si>
  <si>
    <t>9Ф(оз)</t>
  </si>
  <si>
    <t>9ТР(оз)</t>
  </si>
  <si>
    <t>11А(оз)</t>
  </si>
  <si>
    <t>9ИС(зо)</t>
  </si>
  <si>
    <t>9СХ(зо) 07.05.2014</t>
  </si>
  <si>
    <t>9АИ(зо)</t>
  </si>
  <si>
    <t>11ИС(оч)</t>
  </si>
  <si>
    <t>9А(оз)</t>
  </si>
  <si>
    <t>9В(оз)</t>
  </si>
  <si>
    <t>9КС(оз)</t>
  </si>
  <si>
    <t>9ЗИ(оз)</t>
  </si>
  <si>
    <t>9ИС(оз)</t>
  </si>
  <si>
    <t>9Л(оз)</t>
  </si>
  <si>
    <t>9ИД(оз)</t>
  </si>
  <si>
    <t>9СХ(оз)</t>
  </si>
  <si>
    <t>9ГС(оз)</t>
  </si>
  <si>
    <t>9АИ(оз)</t>
  </si>
  <si>
    <t>9ДЗ(оз)</t>
  </si>
  <si>
    <t>11Ф(оз)</t>
  </si>
  <si>
    <t>11СХ(оз)</t>
  </si>
  <si>
    <t>11ИС(зо)</t>
  </si>
  <si>
    <t>9ДЗ(оч)</t>
  </si>
  <si>
    <t>11ГД(оч)</t>
  </si>
  <si>
    <t>11ДЗ(оч)</t>
  </si>
  <si>
    <t>Класс</t>
  </si>
  <si>
    <t>ЗИ</t>
  </si>
  <si>
    <t>Л</t>
  </si>
  <si>
    <t>ДЗ</t>
  </si>
  <si>
    <t>ПП</t>
  </si>
  <si>
    <t>А</t>
  </si>
  <si>
    <t>АИ</t>
  </si>
  <si>
    <t>П</t>
  </si>
  <si>
    <t>ИС</t>
  </si>
  <si>
    <t>С</t>
  </si>
  <si>
    <t>СХ</t>
  </si>
  <si>
    <t>З</t>
  </si>
  <si>
    <t>Б</t>
  </si>
  <si>
    <t>Д</t>
  </si>
  <si>
    <t>В</t>
  </si>
  <si>
    <t>ТР</t>
  </si>
  <si>
    <t>Ф</t>
  </si>
  <si>
    <t>ГД</t>
  </si>
  <si>
    <t>зо</t>
  </si>
  <si>
    <t>оч</t>
  </si>
  <si>
    <t>оз</t>
  </si>
  <si>
    <t>Специальность</t>
  </si>
  <si>
    <t>Форма</t>
  </si>
  <si>
    <t>Названия строк</t>
  </si>
  <si>
    <t>Общий итог</t>
  </si>
  <si>
    <t>Миргородская</t>
  </si>
  <si>
    <t>Руставели</t>
  </si>
  <si>
    <t>МС_Площадка</t>
  </si>
  <si>
    <t>МС_ЖелаемаяПлощадка</t>
  </si>
  <si>
    <t>Средний бал</t>
  </si>
  <si>
    <t>СреднийБаллАттестата</t>
  </si>
  <si>
    <t>Форма обучения</t>
  </si>
  <si>
    <t>Заочное</t>
  </si>
  <si>
    <t>Очно-заочное</t>
  </si>
  <si>
    <t>Очное</t>
  </si>
  <si>
    <t>Специальность расшифровка</t>
  </si>
  <si>
    <t>Форма расшифровка</t>
  </si>
  <si>
    <t>СР+ФР</t>
  </si>
  <si>
    <t>СР+ФР+Финансирование</t>
  </si>
  <si>
    <t>Адрес электронной почты</t>
  </si>
  <si>
    <t>Сведения о законном пердставителе</t>
  </si>
  <si>
    <t>Адрес информирования:</t>
  </si>
  <si>
    <t>Телефон</t>
  </si>
  <si>
    <t>АНКЕТА ПОСТУПАЮЩЕГО</t>
  </si>
  <si>
    <t>Адрес регистрации:</t>
  </si>
  <si>
    <t>Совпадает с адресом регистрации</t>
  </si>
  <si>
    <t>Адрес временной регистрации:</t>
  </si>
  <si>
    <t>АбитуриентАдресВременнойРегистрации</t>
  </si>
  <si>
    <t>Сведения о воинском учете</t>
  </si>
  <si>
    <t>Состою на воинском учете</t>
  </si>
  <si>
    <t>СостоитНаВоинскомУчете</t>
  </si>
  <si>
    <t>ПриписноеСвидетельствоНомер</t>
  </si>
  <si>
    <t>ПриписноеСвидетельствоСерия</t>
  </si>
  <si>
    <t>РайонПриписки</t>
  </si>
  <si>
    <t>СПОПолучаетВпервые</t>
  </si>
  <si>
    <t>Среднее профессиональное образование с присвоением квалификации специалиста получаю впервые</t>
  </si>
  <si>
    <t>ВидДокумента</t>
  </si>
  <si>
    <t>МестоВыдачи</t>
  </si>
  <si>
    <t>ДатаВыдачи</t>
  </si>
  <si>
    <t>СрокДействияС</t>
  </si>
  <si>
    <t>СрокДействияПо</t>
  </si>
  <si>
    <t>Военный билет матроса</t>
  </si>
  <si>
    <t>Военный билет митчмана</t>
  </si>
  <si>
    <t>Военный билет офицера</t>
  </si>
  <si>
    <t>Военный билет офицера запаса</t>
  </si>
  <si>
    <t>Военный билет прапорщика</t>
  </si>
  <si>
    <t>Военный билет сержанта</t>
  </si>
  <si>
    <t>Военный билет солдата</t>
  </si>
  <si>
    <t>Военный билет старшины</t>
  </si>
  <si>
    <t>Удостоверение гражданина, подлежащего призыву на военную службу</t>
  </si>
  <si>
    <t>Серия</t>
  </si>
  <si>
    <t>Место выдачи</t>
  </si>
  <si>
    <t>Дата выдачи</t>
  </si>
  <si>
    <t>Срок действия с</t>
  </si>
  <si>
    <t>по</t>
  </si>
  <si>
    <t>3.Устав СПб ГБПОУ "АУГСГиП"</t>
  </si>
  <si>
    <t>Дополнительная информация</t>
  </si>
  <si>
    <t>Подпись поступающего (в каждой ячейке)</t>
  </si>
  <si>
    <r>
      <t xml:space="preserve">Среднее профессиональное образование получаю впервые  </t>
    </r>
    <r>
      <rPr>
        <b/>
        <sz val="11"/>
        <color theme="1"/>
        <rFont val="Times New Roman"/>
        <family val="1"/>
        <charset val="204"/>
      </rPr>
      <t>(</t>
    </r>
    <r>
      <rPr>
        <b/>
        <i/>
        <sz val="11"/>
        <color theme="1"/>
        <rFont val="Times New Roman"/>
        <family val="1"/>
        <charset val="204"/>
      </rPr>
      <t>да / нет)</t>
    </r>
    <r>
      <rPr>
        <i/>
        <sz val="11"/>
        <color theme="1"/>
        <rFont val="Times New Roman"/>
        <family val="1"/>
        <charset val="204"/>
      </rPr>
      <t xml:space="preserve">              </t>
    </r>
  </si>
  <si>
    <t xml:space="preserve">С правилами подачи апелляции ознакомлен(а) </t>
  </si>
  <si>
    <t xml:space="preserve">Даю согласие на обработку персональных данных </t>
  </si>
  <si>
    <t>Для поступающих по конкурсу на бюджетные места.
Обязуюсь предоставить в приёмную комиссию оригинал документа государственного образца об образовании не позднее (18.00 по Московскому времени): 
                     на очную форму обучения  14 августа 2021 года 
                     на очно-заочную форму обучения  15 сентября 2021 года 
Лица, не предоставившие оригинал документа государственного образца об образовании в указанные сроки, рассматриваются приемной комиссией как отказавшиеся от зачисления на бюджетные места.</t>
  </si>
  <si>
    <t>Перечень специальностей и профессия</t>
  </si>
  <si>
    <t>ИП</t>
  </si>
  <si>
    <t>11ИП(оч)</t>
  </si>
  <si>
    <t>9ИП(оч)</t>
  </si>
  <si>
    <t>Обучение по программе СПО (расставить по приоритету)</t>
  </si>
  <si>
    <t>С лицензией на право ведения образовательной деятельности, свидетельством о государственной аккредитации и приложениями к ним, Уставом академии, нормативными актами РФ и локальными актами учреждения ознакомлен(а)</t>
  </si>
  <si>
    <t>ПреимущественноеПраво</t>
  </si>
  <si>
    <t>Наличие договора о целевом обучении</t>
  </si>
  <si>
    <t>Курсы</t>
  </si>
  <si>
    <t>Сирота</t>
  </si>
  <si>
    <t>Художественная школа</t>
  </si>
  <si>
    <t>Инвалид</t>
  </si>
  <si>
    <t>Подвергшиеся воздействию радиации</t>
  </si>
  <si>
    <t>Другие льготные категории</t>
  </si>
  <si>
    <t>Льгота на общежитие согласно ч.2 ст.39 273 ФЗ "об образовании в РФ" от 29.12.2012</t>
  </si>
  <si>
    <t>1. Преимущественное право при зачислении:</t>
  </si>
  <si>
    <t>Есть право</t>
  </si>
  <si>
    <t>МС_АдресИнформирования</t>
  </si>
  <si>
    <t>4.Федеральный закон "О воинской обязанности и военной службе" от 28.03.1998 N 53-ФЗ</t>
  </si>
  <si>
    <t>5. Федеральный закон "О миграционном учете иностранных граждан и лиц без гражданства в Российской Федерации" от 18.07.2006 N 109-ФЗ</t>
  </si>
  <si>
    <t>ПреимущественноеПравоПолное</t>
  </si>
  <si>
    <t>Подготовительные курсы в СПб ГБПОУ "АУГСГиП"</t>
  </si>
  <si>
    <t>Заявление о приеме</t>
  </si>
  <si>
    <t>Медицинская справка №086-У</t>
  </si>
  <si>
    <t>Сертификат о прививках</t>
  </si>
  <si>
    <t>Справка из тубдиспансера</t>
  </si>
  <si>
    <t>Копия медицинского страхового полиса</t>
  </si>
  <si>
    <t>Копия СНИЛС</t>
  </si>
  <si>
    <t>Льготы</t>
  </si>
  <si>
    <t>Документы о смене ФИО</t>
  </si>
  <si>
    <t>Копия  документа о воинской обязанности</t>
  </si>
  <si>
    <t>Копия Аттестата , диплома</t>
  </si>
  <si>
    <t>07.02.01 Архитектура</t>
  </si>
  <si>
    <t>54.02.01 Дизайн (по отраслям)</t>
  </si>
  <si>
    <t>35.02.12 Садово-парковое и ландшафтное строительство</t>
  </si>
  <si>
    <t>08.02.01 Строительство и эксплуатация зданий и сооружений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</si>
  <si>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</si>
  <si>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</si>
  <si>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21.02.05 Земельно-имущественные отношения</t>
  </si>
  <si>
    <t>38.02.01 Экономика и бухгалтерский учёт (по отраслям)</t>
  </si>
  <si>
    <t>38.02.06 Финансы</t>
  </si>
  <si>
    <t>43.02.08 Сервис домашнего и коммунального хозяйства</t>
  </si>
  <si>
    <t>43.02.10 Туризм</t>
  </si>
  <si>
    <t>40.02.01 Право и организация социального обеспечения</t>
  </si>
  <si>
    <t>21.02.06 Информационные системы обеспечения градостроительной деятельности</t>
  </si>
  <si>
    <t>10.02.01 Организация и технология защиты информации</t>
  </si>
  <si>
    <t>09.02.07 Информационные системы и программирование</t>
  </si>
  <si>
    <t>52.02.04 Актерское искусство</t>
  </si>
  <si>
    <t>29.02.06 Полиграфическое производство</t>
  </si>
  <si>
    <t>Профессия 54.01.20 Графический дизайнер</t>
  </si>
  <si>
    <t>07.02.01 АрхитектураОчное</t>
  </si>
  <si>
    <t>38.02.01 Экономика и бухгалтерский учёт (по отраслям)Заочное</t>
  </si>
  <si>
    <t>38.02.01 Экономика и бухгалтерский учёт (по отраслям)Очное</t>
  </si>
  <si>
    <t>54.02.01 Дизайн (по отраслям)Очное</t>
  </si>
  <si>
    <t>21.02.05 Земельно-имущественные отношенияЗаочное</t>
  </si>
  <si>
    <t>21.02.05 Земельно-имущественные отношенияОчное</t>
  </si>
  <si>
    <t>10.02.01 Организация и технология защиты информацииОчное</t>
  </si>
  <si>
    <t>35.02.12 Садово-парковое и ландшафтное строительствоОчное</t>
  </si>
  <si>
    <t>40.02.01 Право и организация социального обеспеченияЗаочное</t>
  </si>
  <si>
    <t>40.02.01 Право и организация социального обеспеченияОчное</t>
  </si>
  <si>
    <t>29.02.06 Полиграфическое производствоОчное</t>
  </si>
  <si>
    <t>08.02.01 Строительство и эксплуатация зданий и сооруженийЗаочное</t>
  </si>
  <si>
    <t>08.02.01 Строительство и эксплуатация зданий и сооруженийОчное</t>
  </si>
  <si>
    <t>43.02.10 ТуризмЗаочное</t>
  </si>
  <si>
    <t>43.02.10 ТуризмОчное</t>
  </si>
  <si>
    <t>Желаемая площадка для очной формы специальности 
08.02.01 Строительство и эксплуатация зданий и сооружений</t>
  </si>
  <si>
    <t>аал</t>
  </si>
  <si>
    <t>автодорога</t>
  </si>
  <si>
    <t>арбан</t>
  </si>
  <si>
    <t>аул</t>
  </si>
  <si>
    <t>высел</t>
  </si>
  <si>
    <t>гп</t>
  </si>
  <si>
    <t>дп.</t>
  </si>
  <si>
    <t>ж/д б-ка</t>
  </si>
  <si>
    <t>ж/д бл-ст</t>
  </si>
  <si>
    <t>ж/д в-ка</t>
  </si>
  <si>
    <t>ж/д к-ма</t>
  </si>
  <si>
    <t>ж/д к-т</t>
  </si>
  <si>
    <t>ж/д о.п.</t>
  </si>
  <si>
    <t>ж/д п.п.</t>
  </si>
  <si>
    <t>ж/д пл-ка</t>
  </si>
  <si>
    <t>ж/д пл-ма</t>
  </si>
  <si>
    <t>жилзона</t>
  </si>
  <si>
    <t>жилрайон</t>
  </si>
  <si>
    <t>заимка</t>
  </si>
  <si>
    <t>зим.</t>
  </si>
  <si>
    <t>киш.</t>
  </si>
  <si>
    <t>кордон</t>
  </si>
  <si>
    <t>лпх</t>
  </si>
  <si>
    <t>нп.</t>
  </si>
  <si>
    <t>п. ж/д ст.</t>
  </si>
  <si>
    <t>пгт.</t>
  </si>
  <si>
    <t>погост</t>
  </si>
  <si>
    <t>пос.рзд</t>
  </si>
  <si>
    <t>починок</t>
  </si>
  <si>
    <t>сп</t>
  </si>
  <si>
    <t>сп.</t>
  </si>
  <si>
    <t>ст-ца</t>
  </si>
  <si>
    <t>у</t>
  </si>
  <si>
    <t>Паспорт гражданина РФ</t>
  </si>
  <si>
    <t>ЛьготаПолное</t>
  </si>
  <si>
    <t>Копия паспорта 2, 3, 5, 13 стр</t>
  </si>
  <si>
    <t>Копия приложения к аттестату  2  стороны</t>
  </si>
  <si>
    <t>Фото 3*4</t>
  </si>
  <si>
    <t>1*</t>
  </si>
  <si>
    <t>2*</t>
  </si>
  <si>
    <t>3*</t>
  </si>
  <si>
    <t>4*</t>
  </si>
  <si>
    <t>5*</t>
  </si>
  <si>
    <t>*</t>
  </si>
  <si>
    <t>Анкета</t>
  </si>
  <si>
    <t>6*</t>
  </si>
  <si>
    <t>08.02.07 Монтаж и эксплуатация внутренних сантехнических устройств, кондиционирования воздуха и вентиляцииОчно-заочное</t>
  </si>
  <si>
    <t>Профессия 54.01.20 Графический дизайнерОчное</t>
  </si>
  <si>
    <t>08.02.01 Строительство и эксплуатация зданий и сооруженийОчно-заочное</t>
  </si>
  <si>
    <t xml:space="preserve"> Обязательные документы</t>
  </si>
  <si>
    <t>Дата выдачи аттестата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</si>
</sst>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0"/>
    <numFmt numFmtId="165" formatCode="000\-000\-000&quot; &quot;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8"/>
      <name val="Arial"/>
      <family val="2"/>
    </font>
    <font>
      <sz val="8"/>
      <name val="Microsoft Sans Serif"/>
      <family val="2"/>
    </font>
    <font>
      <sz val="8"/>
      <color indexed="63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35">
    <xf numFmtId="0" fontId="0" fillId="0" borderId="0" xfId="0"/>
    <xf numFmtId="0" fontId="2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16" fillId="0" borderId="0" xfId="0" applyFont="1" applyAlignment="1"/>
    <xf numFmtId="0" fontId="15" fillId="0" borderId="0" xfId="0" applyFont="1"/>
    <xf numFmtId="0" fontId="4" fillId="0" borderId="0" xfId="0" applyFont="1" applyFill="1" applyAlignment="1"/>
    <xf numFmtId="0" fontId="5" fillId="0" borderId="0" xfId="0" applyFont="1" applyFill="1" applyAlignment="1"/>
    <xf numFmtId="0" fontId="13" fillId="2" borderId="13" xfId="1" applyNumberFormat="1" applyFont="1" applyFill="1" applyBorder="1"/>
    <xf numFmtId="0" fontId="14" fillId="2" borderId="15" xfId="1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4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0" fillId="3" borderId="0" xfId="0" applyFill="1"/>
    <xf numFmtId="0" fontId="14" fillId="2" borderId="0" xfId="1" applyNumberFormat="1" applyFont="1" applyFill="1" applyAlignment="1">
      <alignment horizontal="left" vertical="top"/>
    </xf>
    <xf numFmtId="0" fontId="1" fillId="0" borderId="5" xfId="0" applyFont="1" applyFill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14" fontId="0" fillId="3" borderId="0" xfId="0" applyNumberFormat="1" applyFill="1"/>
    <xf numFmtId="0" fontId="14" fillId="2" borderId="0" xfId="1" applyNumberFormat="1" applyFont="1" applyFill="1" applyBorder="1" applyAlignment="1">
      <alignment horizontal="left" vertical="top"/>
    </xf>
    <xf numFmtId="0" fontId="0" fillId="0" borderId="0" xfId="0" applyFont="1"/>
    <xf numFmtId="0" fontId="12" fillId="0" borderId="0" xfId="1"/>
    <xf numFmtId="22" fontId="1" fillId="0" borderId="0" xfId="0" applyNumberFormat="1" applyFont="1" applyAlignment="1"/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0" fillId="3" borderId="0" xfId="0" applyFill="1"/>
    <xf numFmtId="0" fontId="14" fillId="2" borderId="0" xfId="1" applyNumberFormat="1" applyFont="1" applyFill="1" applyBorder="1" applyAlignment="1">
      <alignment horizontal="left" vertical="top"/>
    </xf>
    <xf numFmtId="0" fontId="1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2" fillId="0" borderId="0" xfId="0" applyFont="1" applyFill="1" applyAlignment="1"/>
    <xf numFmtId="0" fontId="17" fillId="0" borderId="0" xfId="0" applyFont="1" applyBorder="1" applyAlignment="1"/>
    <xf numFmtId="0" fontId="17" fillId="0" borderId="0" xfId="0" applyFont="1"/>
    <xf numFmtId="0" fontId="17" fillId="0" borderId="0" xfId="0" applyFont="1" applyBorder="1"/>
    <xf numFmtId="0" fontId="17" fillId="0" borderId="0" xfId="0" applyFont="1" applyFill="1" applyAlignment="1"/>
    <xf numFmtId="0" fontId="17" fillId="0" borderId="0" xfId="0" applyFont="1" applyFill="1" applyBorder="1" applyAlignment="1"/>
    <xf numFmtId="0" fontId="1" fillId="0" borderId="18" xfId="0" applyFont="1" applyBorder="1" applyAlignment="1"/>
    <xf numFmtId="0" fontId="0" fillId="5" borderId="0" xfId="0" applyFill="1"/>
    <xf numFmtId="0" fontId="12" fillId="0" borderId="20" xfId="1" applyNumberFormat="1" applyFont="1" applyBorder="1" applyAlignment="1">
      <alignment vertical="top"/>
    </xf>
    <xf numFmtId="0" fontId="17" fillId="3" borderId="13" xfId="0" applyFont="1" applyFill="1" applyBorder="1" applyAlignment="1" applyProtection="1">
      <alignment vertical="top"/>
      <protection locked="0"/>
    </xf>
    <xf numFmtId="0" fontId="18" fillId="0" borderId="0" xfId="0" applyFont="1" applyFill="1" applyAlignment="1">
      <alignment vertical="top"/>
    </xf>
    <xf numFmtId="0" fontId="14" fillId="5" borderId="15" xfId="1" applyNumberFormat="1" applyFont="1" applyFill="1" applyBorder="1" applyAlignment="1">
      <alignment horizontal="left" vertical="top"/>
    </xf>
    <xf numFmtId="0" fontId="14" fillId="5" borderId="0" xfId="1" applyNumberFormat="1" applyFont="1" applyFill="1" applyBorder="1" applyAlignment="1">
      <alignment horizontal="left" vertical="top"/>
    </xf>
    <xf numFmtId="0" fontId="12" fillId="5" borderId="20" xfId="1" applyNumberFormat="1" applyFont="1" applyFill="1" applyBorder="1" applyAlignment="1">
      <alignment vertical="top"/>
    </xf>
    <xf numFmtId="49" fontId="0" fillId="3" borderId="0" xfId="0" applyNumberFormat="1" applyFill="1"/>
    <xf numFmtId="0" fontId="21" fillId="0" borderId="0" xfId="0" applyFont="1" applyFill="1" applyBorder="1" applyAlignment="1">
      <alignment horizontal="left" vertical="top"/>
    </xf>
    <xf numFmtId="0" fontId="11" fillId="0" borderId="29" xfId="0" applyFont="1" applyBorder="1" applyAlignment="1"/>
    <xf numFmtId="0" fontId="1" fillId="0" borderId="30" xfId="0" applyFont="1" applyBorder="1" applyAlignment="1"/>
    <xf numFmtId="0" fontId="17" fillId="0" borderId="30" xfId="0" applyFont="1" applyBorder="1" applyAlignment="1"/>
    <xf numFmtId="0" fontId="17" fillId="0" borderId="31" xfId="0" applyFont="1" applyBorder="1" applyAlignment="1"/>
    <xf numFmtId="0" fontId="2" fillId="0" borderId="18" xfId="0" applyFont="1" applyBorder="1" applyAlignment="1"/>
    <xf numFmtId="0" fontId="17" fillId="0" borderId="19" xfId="0" applyFont="1" applyBorder="1" applyAlignment="1"/>
    <xf numFmtId="0" fontId="17" fillId="0" borderId="32" xfId="0" applyFont="1" applyBorder="1" applyAlignment="1"/>
    <xf numFmtId="0" fontId="1" fillId="0" borderId="33" xfId="0" applyFont="1" applyBorder="1" applyAlignment="1"/>
    <xf numFmtId="0" fontId="17" fillId="0" borderId="33" xfId="0" applyFont="1" applyBorder="1" applyAlignment="1"/>
    <xf numFmtId="0" fontId="17" fillId="0" borderId="34" xfId="0" applyFont="1" applyBorder="1" applyAlignment="1"/>
    <xf numFmtId="0" fontId="0" fillId="0" borderId="0" xfId="0"/>
    <xf numFmtId="0" fontId="0" fillId="5" borderId="0" xfId="0" applyFill="1"/>
    <xf numFmtId="0" fontId="0" fillId="0" borderId="0" xfId="0" pivotButton="1"/>
    <xf numFmtId="0" fontId="14" fillId="5" borderId="15" xfId="1" applyNumberFormat="1" applyFont="1" applyFill="1" applyBorder="1" applyAlignment="1">
      <alignment horizontal="left" vertical="top"/>
    </xf>
    <xf numFmtId="0" fontId="14" fillId="5" borderId="0" xfId="1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4" fillId="5" borderId="39" xfId="1" applyNumberFormat="1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5" fillId="0" borderId="1" xfId="0" applyFont="1" applyBorder="1" applyAlignment="1"/>
    <xf numFmtId="0" fontId="5" fillId="0" borderId="2" xfId="0" applyFont="1" applyBorder="1" applyAlignment="1">
      <alignment vertical="center" wrapText="1"/>
    </xf>
    <xf numFmtId="0" fontId="21" fillId="0" borderId="0" xfId="0" applyFont="1" applyFill="1" applyBorder="1" applyAlignment="1">
      <alignment vertical="top"/>
    </xf>
    <xf numFmtId="0" fontId="4" fillId="0" borderId="29" xfId="0" applyFont="1" applyFill="1" applyBorder="1" applyAlignment="1"/>
    <xf numFmtId="0" fontId="4" fillId="0" borderId="30" xfId="0" applyFont="1" applyFill="1" applyBorder="1" applyAlignment="1"/>
    <xf numFmtId="0" fontId="1" fillId="0" borderId="30" xfId="0" applyFont="1" applyFill="1" applyBorder="1" applyAlignment="1"/>
    <xf numFmtId="0" fontId="5" fillId="0" borderId="30" xfId="0" applyFont="1" applyFill="1" applyBorder="1" applyAlignment="1"/>
    <xf numFmtId="0" fontId="1" fillId="0" borderId="31" xfId="0" applyFont="1" applyFill="1" applyBorder="1" applyAlignment="1"/>
    <xf numFmtId="0" fontId="17" fillId="0" borderId="19" xfId="0" applyFont="1" applyBorder="1"/>
    <xf numFmtId="0" fontId="1" fillId="0" borderId="43" xfId="0" applyFont="1" applyBorder="1" applyAlignment="1"/>
    <xf numFmtId="0" fontId="17" fillId="0" borderId="30" xfId="0" applyFont="1" applyBorder="1"/>
    <xf numFmtId="0" fontId="17" fillId="0" borderId="31" xfId="0" applyFont="1" applyBorder="1"/>
    <xf numFmtId="0" fontId="1" fillId="0" borderId="32" xfId="0" applyFont="1" applyBorder="1" applyAlignment="1"/>
    <xf numFmtId="0" fontId="1" fillId="4" borderId="40" xfId="0" applyFont="1" applyFill="1" applyBorder="1" applyAlignment="1" applyProtection="1">
      <alignment horizontal="left"/>
      <protection locked="0"/>
    </xf>
    <xf numFmtId="0" fontId="1" fillId="4" borderId="13" xfId="0" applyFont="1" applyFill="1" applyBorder="1" applyAlignment="1" applyProtection="1">
      <alignment horizontal="left"/>
      <protection locked="0"/>
    </xf>
    <xf numFmtId="0" fontId="1" fillId="4" borderId="10" xfId="0" applyFont="1" applyFill="1" applyBorder="1" applyAlignment="1" applyProtection="1">
      <protection locked="0"/>
    </xf>
    <xf numFmtId="0" fontId="1" fillId="4" borderId="11" xfId="0" applyFont="1" applyFill="1" applyBorder="1" applyAlignment="1" applyProtection="1">
      <protection locked="0"/>
    </xf>
    <xf numFmtId="0" fontId="1" fillId="4" borderId="12" xfId="0" applyFont="1" applyFill="1" applyBorder="1" applyAlignment="1" applyProtection="1"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0" fontId="1" fillId="4" borderId="6" xfId="0" applyFont="1" applyFill="1" applyBorder="1" applyAlignment="1" applyProtection="1">
      <alignment horizontal="left" vertical="center"/>
      <protection locked="0"/>
    </xf>
    <xf numFmtId="49" fontId="17" fillId="3" borderId="13" xfId="0" applyNumberFormat="1" applyFont="1" applyFill="1" applyBorder="1" applyAlignment="1" applyProtection="1">
      <protection locked="0"/>
    </xf>
    <xf numFmtId="165" fontId="17" fillId="3" borderId="13" xfId="0" applyNumberFormat="1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vertical="top" wrapText="1"/>
      <protection locked="0"/>
    </xf>
    <xf numFmtId="0" fontId="1" fillId="3" borderId="10" xfId="0" applyFont="1" applyFill="1" applyBorder="1" applyAlignment="1" applyProtection="1">
      <alignment vertical="top" wrapText="1"/>
      <protection locked="0"/>
    </xf>
    <xf numFmtId="0" fontId="1" fillId="3" borderId="11" xfId="0" applyFont="1" applyFill="1" applyBorder="1" applyAlignment="1" applyProtection="1">
      <alignment vertical="top" wrapText="1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164" fontId="1" fillId="3" borderId="1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alignment horizontal="left"/>
      <protection locked="0"/>
    </xf>
    <xf numFmtId="49" fontId="1" fillId="3" borderId="5" xfId="0" applyNumberFormat="1" applyFont="1" applyFill="1" applyBorder="1" applyAlignment="1" applyProtection="1">
      <alignment horizontal="left"/>
      <protection locked="0"/>
    </xf>
    <xf numFmtId="49" fontId="1" fillId="3" borderId="6" xfId="0" applyNumberFormat="1" applyFont="1" applyFill="1" applyBorder="1" applyAlignment="1" applyProtection="1">
      <alignment horizontal="left"/>
      <protection locked="0"/>
    </xf>
    <xf numFmtId="49" fontId="1" fillId="3" borderId="4" xfId="0" applyNumberFormat="1" applyFont="1" applyFill="1" applyBorder="1" applyAlignment="1" applyProtection="1">
      <protection locked="0"/>
    </xf>
    <xf numFmtId="49" fontId="1" fillId="3" borderId="5" xfId="0" applyNumberFormat="1" applyFont="1" applyFill="1" applyBorder="1" applyAlignment="1" applyProtection="1">
      <protection locked="0"/>
    </xf>
    <xf numFmtId="49" fontId="1" fillId="3" borderId="6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left" vertical="top" wrapText="1"/>
    </xf>
    <xf numFmtId="0" fontId="17" fillId="3" borderId="7" xfId="0" applyFont="1" applyFill="1" applyBorder="1" applyAlignment="1" applyProtection="1">
      <alignment horizontal="left" vertical="top" wrapText="1"/>
      <protection locked="0"/>
    </xf>
    <xf numFmtId="0" fontId="17" fillId="3" borderId="8" xfId="0" applyFont="1" applyFill="1" applyBorder="1" applyAlignment="1" applyProtection="1">
      <alignment horizontal="left" vertical="top" wrapText="1"/>
      <protection locked="0"/>
    </xf>
    <xf numFmtId="0" fontId="17" fillId="3" borderId="9" xfId="0" applyFont="1" applyFill="1" applyBorder="1" applyAlignment="1" applyProtection="1">
      <alignment horizontal="left" vertical="top" wrapText="1"/>
      <protection locked="0"/>
    </xf>
    <xf numFmtId="0" fontId="17" fillId="3" borderId="10" xfId="0" applyFont="1" applyFill="1" applyBorder="1" applyAlignment="1" applyProtection="1">
      <alignment horizontal="left" vertical="top" wrapText="1"/>
      <protection locked="0"/>
    </xf>
    <xf numFmtId="0" fontId="17" fillId="3" borderId="11" xfId="0" applyFont="1" applyFill="1" applyBorder="1" applyAlignment="1" applyProtection="1">
      <alignment horizontal="left" vertical="top" wrapText="1"/>
      <protection locked="0"/>
    </xf>
    <xf numFmtId="0" fontId="17" fillId="3" borderId="12" xfId="0" applyFont="1" applyFill="1" applyBorder="1" applyAlignment="1" applyProtection="1">
      <alignment horizontal="left" vertical="top" wrapText="1"/>
      <protection locked="0"/>
    </xf>
    <xf numFmtId="14" fontId="17" fillId="3" borderId="13" xfId="0" applyNumberFormat="1" applyFont="1" applyFill="1" applyBorder="1" applyAlignment="1" applyProtection="1">
      <alignment horizontal="center"/>
      <protection locked="0"/>
    </xf>
    <xf numFmtId="0" fontId="17" fillId="3" borderId="1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5" fillId="3" borderId="41" xfId="0" applyFont="1" applyFill="1" applyBorder="1" applyAlignment="1" applyProtection="1">
      <alignment horizontal="center"/>
      <protection locked="0"/>
    </xf>
    <xf numFmtId="0" fontId="5" fillId="3" borderId="42" xfId="0" applyFont="1" applyFill="1" applyBorder="1" applyAlignment="1" applyProtection="1">
      <alignment horizontal="center"/>
      <protection locked="0"/>
    </xf>
    <xf numFmtId="49" fontId="1" fillId="3" borderId="13" xfId="0" applyNumberFormat="1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4" borderId="35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35" xfId="0" applyFont="1" applyFill="1" applyBorder="1" applyAlignment="1" applyProtection="1">
      <alignment horizontal="left"/>
      <protection locked="0"/>
    </xf>
    <xf numFmtId="0" fontId="1" fillId="4" borderId="25" xfId="0" applyFont="1" applyFill="1" applyBorder="1" applyAlignment="1" applyProtection="1">
      <alignment horizontal="left"/>
      <protection locked="0"/>
    </xf>
    <xf numFmtId="0" fontId="17" fillId="4" borderId="13" xfId="0" applyFont="1" applyFill="1" applyBorder="1" applyAlignment="1" applyProtection="1">
      <protection locked="0"/>
    </xf>
    <xf numFmtId="0" fontId="17" fillId="3" borderId="7" xfId="0" applyFont="1" applyFill="1" applyBorder="1" applyAlignment="1" applyProtection="1">
      <alignment horizontal="left"/>
      <protection locked="0"/>
    </xf>
    <xf numFmtId="0" fontId="17" fillId="3" borderId="8" xfId="0" applyFont="1" applyFill="1" applyBorder="1" applyAlignment="1" applyProtection="1">
      <alignment horizontal="left"/>
      <protection locked="0"/>
    </xf>
    <xf numFmtId="0" fontId="17" fillId="3" borderId="9" xfId="0" applyFont="1" applyFill="1" applyBorder="1" applyAlignment="1" applyProtection="1">
      <alignment horizontal="left"/>
      <protection locked="0"/>
    </xf>
    <xf numFmtId="0" fontId="17" fillId="3" borderId="13" xfId="0" applyFont="1" applyFill="1" applyBorder="1" applyAlignment="1" applyProtection="1">
      <alignment horizontal="left"/>
      <protection locked="0"/>
    </xf>
    <xf numFmtId="49" fontId="1" fillId="3" borderId="36" xfId="0" applyNumberFormat="1" applyFont="1" applyFill="1" applyBorder="1" applyAlignment="1" applyProtection="1">
      <alignment horizontal="left"/>
      <protection locked="0"/>
    </xf>
    <xf numFmtId="49" fontId="1" fillId="3" borderId="37" xfId="0" applyNumberFormat="1" applyFont="1" applyFill="1" applyBorder="1" applyAlignment="1" applyProtection="1">
      <alignment horizontal="left"/>
      <protection locked="0"/>
    </xf>
    <xf numFmtId="49" fontId="1" fillId="3" borderId="38" xfId="0" applyNumberFormat="1" applyFont="1" applyFill="1" applyBorder="1" applyAlignment="1" applyProtection="1">
      <alignment horizontal="left"/>
      <protection locked="0"/>
    </xf>
    <xf numFmtId="49" fontId="1" fillId="3" borderId="13" xfId="0" applyNumberFormat="1" applyFont="1" applyFill="1" applyBorder="1" applyAlignment="1" applyProtection="1">
      <alignment horizontal="left"/>
      <protection locked="0"/>
    </xf>
    <xf numFmtId="14" fontId="1" fillId="3" borderId="13" xfId="0" applyNumberFormat="1" applyFont="1" applyFill="1" applyBorder="1" applyAlignment="1" applyProtection="1">
      <alignment horizontal="center"/>
      <protection locked="0"/>
    </xf>
    <xf numFmtId="49" fontId="1" fillId="3" borderId="35" xfId="0" applyNumberFormat="1" applyFont="1" applyFill="1" applyBorder="1" applyAlignment="1" applyProtection="1">
      <alignment horizontal="left"/>
      <protection locked="0"/>
    </xf>
    <xf numFmtId="49" fontId="1" fillId="3" borderId="13" xfId="0" applyNumberFormat="1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alignment wrapText="1"/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4" borderId="13" xfId="0" applyFont="1" applyFill="1" applyBorder="1" applyAlignment="1" applyProtection="1">
      <protection locked="0"/>
    </xf>
    <xf numFmtId="0" fontId="1" fillId="4" borderId="16" xfId="0" applyFont="1" applyFill="1" applyBorder="1" applyAlignment="1" applyProtection="1">
      <protection locked="0"/>
    </xf>
    <xf numFmtId="14" fontId="1" fillId="3" borderId="16" xfId="0" applyNumberFormat="1" applyFont="1" applyFill="1" applyBorder="1" applyAlignment="1" applyProtection="1">
      <alignment horizontal="left"/>
      <protection locked="0"/>
    </xf>
    <xf numFmtId="0" fontId="1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17" fillId="0" borderId="24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1" fillId="4" borderId="24" xfId="0" applyFont="1" applyFill="1" applyBorder="1" applyAlignment="1" applyProtection="1">
      <alignment horizontal="left"/>
      <protection locked="0"/>
    </xf>
    <xf numFmtId="0" fontId="11" fillId="4" borderId="13" xfId="0" applyFont="1" applyFill="1" applyBorder="1" applyAlignment="1" applyProtection="1">
      <alignment horizontal="left"/>
      <protection locked="0"/>
    </xf>
    <xf numFmtId="0" fontId="11" fillId="4" borderId="25" xfId="0" applyFont="1" applyFill="1" applyBorder="1" applyAlignment="1" applyProtection="1">
      <alignment horizontal="left"/>
      <protection locked="0"/>
    </xf>
    <xf numFmtId="49" fontId="1" fillId="3" borderId="44" xfId="0" applyNumberFormat="1" applyFont="1" applyFill="1" applyBorder="1" applyAlignment="1" applyProtection="1">
      <alignment horizontal="left" vertical="top" wrapText="1"/>
      <protection locked="0"/>
    </xf>
    <xf numFmtId="49" fontId="1" fillId="3" borderId="8" xfId="0" applyNumberFormat="1" applyFont="1" applyFill="1" applyBorder="1" applyAlignment="1" applyProtection="1">
      <alignment horizontal="left" vertical="top" wrapText="1"/>
      <protection locked="0"/>
    </xf>
    <xf numFmtId="49" fontId="1" fillId="3" borderId="43" xfId="0" applyNumberFormat="1" applyFont="1" applyFill="1" applyBorder="1" applyAlignment="1" applyProtection="1">
      <alignment horizontal="left" vertical="top" wrapText="1"/>
      <protection locked="0"/>
    </xf>
    <xf numFmtId="49" fontId="1" fillId="3" borderId="45" xfId="0" applyNumberFormat="1" applyFont="1" applyFill="1" applyBorder="1" applyAlignment="1" applyProtection="1">
      <alignment horizontal="left" vertical="top" wrapText="1"/>
      <protection locked="0"/>
    </xf>
    <xf numFmtId="49" fontId="1" fillId="3" borderId="11" xfId="0" applyNumberFormat="1" applyFont="1" applyFill="1" applyBorder="1" applyAlignment="1" applyProtection="1">
      <alignment horizontal="left" vertical="top" wrapText="1"/>
      <protection locked="0"/>
    </xf>
    <xf numFmtId="49" fontId="1" fillId="3" borderId="46" xfId="0" applyNumberFormat="1" applyFont="1" applyFill="1" applyBorder="1" applyAlignment="1" applyProtection="1">
      <alignment horizontal="left" vertical="top" wrapText="1"/>
      <protection locked="0"/>
    </xf>
    <xf numFmtId="49" fontId="1" fillId="3" borderId="24" xfId="0" applyNumberFormat="1" applyFont="1" applyFill="1" applyBorder="1" applyAlignment="1" applyProtection="1">
      <alignment horizontal="left" vertical="top" wrapText="1"/>
      <protection locked="0"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25" xfId="0" applyNumberFormat="1" applyFont="1" applyFill="1" applyBorder="1" applyAlignment="1" applyProtection="1">
      <alignment horizontal="left" vertical="top" wrapText="1"/>
      <protection locked="0"/>
    </xf>
    <xf numFmtId="49" fontId="1" fillId="3" borderId="26" xfId="0" applyNumberFormat="1" applyFont="1" applyFill="1" applyBorder="1" applyAlignment="1" applyProtection="1">
      <alignment horizontal="left" vertical="top" wrapText="1"/>
      <protection locked="0"/>
    </xf>
    <xf numFmtId="49" fontId="1" fillId="3" borderId="27" xfId="0" applyNumberFormat="1" applyFont="1" applyFill="1" applyBorder="1" applyAlignment="1" applyProtection="1">
      <alignment horizontal="left" vertical="top" wrapText="1"/>
      <protection locked="0"/>
    </xf>
    <xf numFmtId="49" fontId="1" fillId="3" borderId="28" xfId="0" applyNumberFormat="1" applyFont="1" applyFill="1" applyBorder="1" applyAlignment="1" applyProtection="1">
      <alignment horizontal="left" vertical="top" wrapText="1"/>
      <protection locked="0"/>
    </xf>
    <xf numFmtId="0" fontId="17" fillId="4" borderId="1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1" fillId="3" borderId="14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17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0" fontId="1" fillId="4" borderId="16" xfId="0" applyFont="1" applyFill="1" applyBorder="1" applyAlignment="1" applyProtection="1">
      <alignment horizontal="left"/>
      <protection locked="0"/>
    </xf>
    <xf numFmtId="49" fontId="1" fillId="3" borderId="4" xfId="0" applyNumberFormat="1" applyFont="1" applyFill="1" applyBorder="1" applyAlignment="1" applyProtection="1">
      <alignment horizontal="left" vertical="top" wrapText="1"/>
      <protection locked="0"/>
    </xf>
    <xf numFmtId="49" fontId="1" fillId="3" borderId="5" xfId="0" applyNumberFormat="1" applyFont="1" applyFill="1" applyBorder="1" applyAlignment="1" applyProtection="1">
      <alignment horizontal="left" vertical="top" wrapText="1"/>
      <protection locked="0"/>
    </xf>
    <xf numFmtId="49" fontId="1" fillId="3" borderId="35" xfId="0" applyNumberFormat="1" applyFont="1" applyFill="1" applyBorder="1" applyAlignment="1" applyProtection="1">
      <alignment horizontal="left" vertical="top" wrapText="1"/>
      <protection locked="0"/>
    </xf>
    <xf numFmtId="0" fontId="17" fillId="3" borderId="14" xfId="0" applyFont="1" applyFill="1" applyBorder="1" applyAlignment="1" applyProtection="1">
      <alignment horizontal="left" vertical="top" wrapText="1"/>
      <protection locked="0"/>
    </xf>
    <xf numFmtId="0" fontId="17" fillId="3" borderId="0" xfId="0" applyFont="1" applyFill="1" applyBorder="1" applyAlignment="1" applyProtection="1">
      <alignment horizontal="left" vertical="top" wrapText="1"/>
      <protection locked="0"/>
    </xf>
    <xf numFmtId="0" fontId="17" fillId="3" borderId="17" xfId="0" applyFont="1" applyFill="1" applyBorder="1" applyAlignment="1" applyProtection="1">
      <alignment horizontal="left" vertical="top" wrapText="1"/>
      <protection locked="0"/>
    </xf>
    <xf numFmtId="14" fontId="1" fillId="3" borderId="4" xfId="0" applyNumberFormat="1" applyFont="1" applyFill="1" applyBorder="1" applyAlignment="1" applyProtection="1">
      <alignment horizontal="left" vertical="top" wrapText="1"/>
      <protection locked="0"/>
    </xf>
    <xf numFmtId="14" fontId="1" fillId="3" borderId="5" xfId="0" applyNumberFormat="1" applyFont="1" applyFill="1" applyBorder="1" applyAlignment="1" applyProtection="1">
      <alignment horizontal="left" vertical="top" wrapText="1"/>
      <protection locked="0"/>
    </xf>
    <xf numFmtId="14" fontId="1" fillId="3" borderId="35" xfId="0" applyNumberFormat="1" applyFont="1" applyFill="1" applyBorder="1" applyAlignment="1" applyProtection="1">
      <alignment horizontal="left" vertical="top" wrapText="1"/>
      <protection locked="0"/>
    </xf>
    <xf numFmtId="14" fontId="1" fillId="3" borderId="27" xfId="0" applyNumberFormat="1" applyFont="1" applyFill="1" applyBorder="1" applyAlignment="1" applyProtection="1">
      <alignment horizontal="left" vertical="top" wrapText="1"/>
      <protection locked="0"/>
    </xf>
    <xf numFmtId="14" fontId="1" fillId="3" borderId="27" xfId="0" applyNumberFormat="1" applyFont="1" applyFill="1" applyBorder="1" applyAlignment="1" applyProtection="1">
      <alignment horizontal="center" vertical="top" wrapText="1"/>
      <protection locked="0"/>
    </xf>
    <xf numFmtId="14" fontId="1" fillId="3" borderId="28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_Справочник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iem4" refreshedDate="44354.532040393518" createdVersion="4" refreshedVersion="4" minRefreshableVersion="3" recordCount="49" xr:uid="{00000000-000A-0000-FFFF-FFFF00000000}">
  <cacheSource type="worksheet">
    <worksheetSource ref="A1:H50" sheet="Программы"/>
  </cacheSource>
  <cacheFields count="8">
    <cacheField name="ПрограммаОбучения" numFmtId="0">
      <sharedItems/>
    </cacheField>
    <cacheField name="Класс" numFmtId="0">
      <sharedItems containsSemiMixedTypes="0" containsString="0" containsNumber="1" containsInteger="1" minValue="9" maxValue="11" count="2">
        <n v="9"/>
        <n v="11"/>
      </sharedItems>
    </cacheField>
    <cacheField name="Специальность" numFmtId="0">
      <sharedItems/>
    </cacheField>
    <cacheField name="Форма" numFmtId="0">
      <sharedItems/>
    </cacheField>
    <cacheField name="Финансирование" numFmtId="0">
      <sharedItems/>
    </cacheField>
    <cacheField name="Специальность расшифровка" numFmtId="0">
      <sharedItems count="40">
        <s v="07.02.01 Архитектура"/>
        <s v="52.02.04 Актерское искусство"/>
        <s v="38.02.01 Экономика и бухгалтерский учёт (по отраслям)"/>
        <s v="08.02.07 Монтаж и эксплуатация внутренних сантехнических устройств, кондиционирования воздуха и вентиляции"/>
        <s v="08.02.06 Строительство и эксплуатация городских путей сообщения"/>
        <s v="54.02.01 Дизайн (по отраслям)"/>
        <s v="21.02.05 Земельно-имущественные отношения"/>
        <s v="10.02.01 Организация и технология защиты информации"/>
        <s v="21.02.06 Информационные системы обеспечения градостроительной деятельности"/>
        <s v="35.02.12 Садово-парковое и ландшафтное строительство"/>
        <s v="40.02.01 Право и организация социального обеспечения"/>
        <s v="29.02.06 Полиграфическое производство"/>
        <s v="08.02.01 Строительство и эксплуатация зданий и сооружений"/>
        <s v="43.02.08 Сервис домашнего и коммунального хозяйства"/>
        <s v="43.02.10 Туризм"/>
        <s v="38.02.06 Финансы"/>
        <s v="09.02.07 Информационные системы и программирование"/>
        <s v="Профессия 54.01.20 Графический дизайнер"/>
        <s v="10.02.0001 Защита информации" u="1"/>
        <s v="43.02.0008 Сервис домашнего и коммунального хозяйства" u="1"/>
        <s v="09.02.0002 Компьютерные сети" u="1"/>
        <s v="43.02.0011 Гостиничный сервис" u="1"/>
        <s v="35.02.0012 Ландшафтное строительство" u="1"/>
        <s v="54.01.0020 Графический дизайнер" u="1"/>
        <s v="40.02.0001 Право и организация социального обеспечения" u="1"/>
        <s v="07.02.0001 Архитектура" u="1"/>
        <s v="54.02.0001 Дизайн" u="1"/>
        <s v="09.02.07 Информационные системы и программирование" u="1"/>
        <s v="Профессия 54.01.0020 Графический дизайнер" u="1"/>
        <s v="21.02.0006 ИС обеспечения ГД" u="1"/>
        <s v="42.02.0002 Издательское дело" u="1"/>
        <s v="21.02.0005 Земельно-имущественные отношения" u="1"/>
        <s v="38.02.0006 Финансы" u="1"/>
        <s v="08.02.0006 Дороги" u="1"/>
        <s v="08.02.0001 Строительство" u="1"/>
        <s v="29.02.0006 Полиграфическое производство" u="1"/>
        <s v="08.02.0007 Монтаж" u="1"/>
        <s v="43.02.0010 Туризм" u="1"/>
        <s v="38.02.0001 Бухгалтерский учет" u="1"/>
        <s v="52.02.0004 Актерское искусство" u="1"/>
      </sharedItems>
    </cacheField>
    <cacheField name="Форма расшифровка" numFmtId="0">
      <sharedItems/>
    </cacheField>
    <cacheField name="СР+ФР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iem4" refreshedDate="44354.532405208331" createdVersion="4" refreshedVersion="4" minRefreshableVersion="3" recordCount="49" xr:uid="{00000000-000A-0000-FFFF-FFFF01000000}">
  <cacheSource type="worksheet">
    <worksheetSource ref="A1:I50" sheet="Программы"/>
  </cacheSource>
  <cacheFields count="9">
    <cacheField name="ПрограммаОбучения" numFmtId="0">
      <sharedItems/>
    </cacheField>
    <cacheField name="Класс" numFmtId="0">
      <sharedItems containsSemiMixedTypes="0" containsString="0" containsNumber="1" containsInteger="1" minValue="9" maxValue="11" count="2">
        <n v="9"/>
        <n v="11"/>
      </sharedItems>
    </cacheField>
    <cacheField name="Специальность" numFmtId="0">
      <sharedItems/>
    </cacheField>
    <cacheField name="Форма" numFmtId="0">
      <sharedItems/>
    </cacheField>
    <cacheField name="Финансирование" numFmtId="0">
      <sharedItems count="2">
        <s v="Бюджетное"/>
        <s v="Коммерческое"/>
      </sharedItems>
    </cacheField>
    <cacheField name="Специальность расшифровка" numFmtId="0">
      <sharedItems count="40">
        <s v="07.02.01 Архитектура"/>
        <s v="52.02.04 Актерское искусство"/>
        <s v="38.02.01 Экономика и бухгалтерский учёт (по отраслям)"/>
        <s v="08.02.07 Монтаж и эксплуатация внутренних сантехнических устройств, кондиционирования воздуха и вентиляции"/>
        <s v="08.02.06 Строительство и эксплуатация городских путей сообщения"/>
        <s v="54.02.01 Дизайн (по отраслям)"/>
        <s v="21.02.05 Земельно-имущественные отношения"/>
        <s v="10.02.01 Организация и технология защиты информации"/>
        <s v="21.02.06 Информационные системы обеспечения градостроительной деятельности"/>
        <s v="35.02.12 Садово-парковое и ландшафтное строительство"/>
        <s v="40.02.01 Право и организация социального обеспечения"/>
        <s v="29.02.06 Полиграфическое производство"/>
        <s v="08.02.01 Строительство и эксплуатация зданий и сооружений"/>
        <s v="43.02.08 Сервис домашнего и коммунального хозяйства"/>
        <s v="43.02.10 Туризм"/>
        <s v="38.02.06 Финансы"/>
        <s v="09.02.07 Информационные системы и программирование"/>
        <s v="Профессия 54.01.20 Графический дизайнер"/>
        <s v="10.02.0001 Защита информации" u="1"/>
        <s v="43.02.0008 Сервис домашнего и коммунального хозяйства" u="1"/>
        <s v="09.02.0002 Компьютерные сети" u="1"/>
        <s v="43.02.0011 Гостиничный сервис" u="1"/>
        <s v="35.02.0012 Ландшафтное строительство" u="1"/>
        <s v="54.01.0020 Графический дизайнер" u="1"/>
        <s v="40.02.0001 Право и организация социального обеспечения" u="1"/>
        <s v="07.02.0001 Архитектура" u="1"/>
        <s v="54.02.0001 Дизайн" u="1"/>
        <s v="09.02.07 Информационные системы и программирование" u="1"/>
        <s v="Профессия 54.01.0020 Графический дизайнер" u="1"/>
        <s v="21.02.0006 ИС обеспечения ГД" u="1"/>
        <s v="42.02.0002 Издательское дело" u="1"/>
        <s v="21.02.0005 Земельно-имущественные отношения" u="1"/>
        <s v="38.02.0006 Финансы" u="1"/>
        <s v="08.02.0006 Дороги" u="1"/>
        <s v="08.02.0001 Строительство" u="1"/>
        <s v="29.02.0006 Полиграфическое производство" u="1"/>
        <s v="08.02.0007 Монтаж" u="1"/>
        <s v="43.02.0010 Туризм" u="1"/>
        <s v="38.02.0001 Бухгалтерский учет" u="1"/>
        <s v="52.02.0004 Актерское искусство" u="1"/>
      </sharedItems>
    </cacheField>
    <cacheField name="Форма расшифровка" numFmtId="0">
      <sharedItems count="3">
        <s v="Очное"/>
        <s v="Заочное"/>
        <s v="Очно-заочное"/>
      </sharedItems>
    </cacheField>
    <cacheField name="СР+ФР" numFmtId="0">
      <sharedItems count="85">
        <s v="07.02.01 АрхитектураОчное"/>
        <s v="52.02.04 Актерское искусствоОчное"/>
        <s v="38.02.01 Экономика и бухгалтерский учёт (по отраслям)Заочное"/>
        <s v="38.02.01 Экономика и бухгалтерский учёт (по отраслям)Очное"/>
        <s v="08.02.07 Монтаж и эксплуатация внутренних сантехнических устройств, кондиционирования воздуха и вентиляцииОчное"/>
        <s v="08.02.06 Строительство и эксплуатация городских путей сообщенияОчное"/>
        <s v="54.02.01 Дизайн (по отраслям)Очное"/>
        <s v="21.02.05 Земельно-имущественные отношенияЗаочное"/>
        <s v="21.02.05 Земельно-имущественные отношенияОчное"/>
        <s v="10.02.01 Организация и технология защиты информацииОчное"/>
        <s v="21.02.06 Информационные системы обеспечения градостроительной деятельностиОчное"/>
        <s v="35.02.12 Садово-парковое и ландшафтное строительствоОчное"/>
        <s v="40.02.01 Право и организация социального обеспеченияЗаочное"/>
        <s v="40.02.01 Право и организация социального обеспеченияОчное"/>
        <s v="29.02.06 Полиграфическое производствоОчное"/>
        <s v="08.02.01 Строительство и эксплуатация зданий и сооруженийЗаочное"/>
        <s v="08.02.01 Строительство и эксплуатация зданий и сооруженийОчное"/>
        <s v="43.02.08 Сервис домашнего и коммунального хозяйстваОчное"/>
        <s v="43.02.10 ТуризмЗаочное"/>
        <s v="43.02.10 ТуризмОчное"/>
        <s v="38.02.06 ФинансыОчное"/>
        <s v="09.02.07 Информационные системы и программированиеОчное"/>
        <s v="08.02.07 Монтаж и эксплуатация внутренних сантехнических устройств, кондиционирования воздуха и вентиляцииОчно-заочное"/>
        <s v="Профессия 54.01.20 Графический дизайнерОчное"/>
        <s v="08.02.01 Строительство и эксплуатация зданий и сооруженийОчно-заочное"/>
        <s v="43.02.0010 ТуризмОчное" u="1"/>
        <s v="42.02.0002 Издательское делоОчно-заочное" u="1"/>
        <s v="38.02.0006 ФинансыОчное" u="1"/>
        <s v="07.02.0001 АрхитектураОчное" u="1"/>
        <s v="54.01.0020 Графический дизайнерОчное" u="1"/>
        <s v="38.02.0001 Бухгалтерский учетОчное" u="1"/>
        <s v="21.02.0006 ИС обеспечения ГДЗаочное" u="1"/>
        <s v="29.02.0006 Полиграфическое производствоОчное" u="1"/>
        <s v="08.02.0001 СтроительствоОчно-заочное" u="1"/>
        <s v="Профессия 54.01.0020 Графический дизайнерОчное" u="1"/>
        <s v="10.02.0001 Защита информацииОчное" u="1"/>
        <s v="29.02.0006 Полиграфическое производствоЗаочное" u="1"/>
        <s v="38.02.0006 ФинансыЗаочное" u="1"/>
        <s v="38.02.0006 ФинансыОчно-заочное" u="1"/>
        <s v="09.02.0002 Компьютерные сетиЗаочное" u="1"/>
        <s v="35.02.0012 Ландшафтное строительствоОчно-заочное" u="1"/>
        <s v="43.02.0008 Сервис домашнего и коммунального хозяйстваЗаочное" u="1"/>
        <s v="09.02.0002 Компьютерные сетиОчное" u="1"/>
        <s v="08.02.0006 ДорогиОчно-заочное" u="1"/>
        <s v="08.02.0007 МонтажОчно-заочное" u="1"/>
        <s v="42.02.0002 Издательское делоОчное" u="1"/>
        <s v="54.02.0001 ДизайнОчно-заочное" u="1"/>
        <s v="08.02.0007 МонтажЗаочное" u="1"/>
        <s v="09.02.07 Информационные системы и программированиеОчное" u="1"/>
        <s v="43.02.0011 Гостиничный сервисЗаочное" u="1"/>
        <s v="43.02.0010 ТуризмОчно-заочное" u="1"/>
        <s v="40.02.0001 Право и организация социального обеспеченияОчное" u="1"/>
        <s v="08.02.0006 ДорогиОчное" u="1"/>
        <s v="43.02.0010 ТуризмЗаочное" u="1"/>
        <s v="21.02.0005 Земельно-имущественные отношенияОчное" u="1"/>
        <s v="40.02.0001 Право и организация социального обеспеченияЗаочное" u="1"/>
        <s v="08.02.0006 ДорогиЗаочное" u="1"/>
        <s v="52.02.0004 Актерское искусствоОчно-заочное" u="1"/>
        <s v="52.02.0004 Актерское искусствоЗаочное" u="1"/>
        <s v="38.02.0001 Бухгалтерский учетЗаочное" u="1"/>
        <s v="43.02.0008 Сервис домашнего и коммунального хозяйстваОчное" u="1"/>
        <s v="54.02.0001 ДизайнЗаочное" u="1"/>
        <s v="43.02.0011 Гостиничный сервисОчно-заочное" u="1"/>
        <s v="08.02.0001 СтроительствоОчное" u="1"/>
        <s v="08.02.0007 МонтажОчное" u="1"/>
        <s v="21.02.0005 Земельно-имущественные отношенияОчно-заочное" u="1"/>
        <s v="21.02.0006 ИС обеспечения ГДОчно-заочное" u="1"/>
        <s v="10.02.0001 Защита информацииОчно-заочное" u="1"/>
        <s v="07.02.0001 АрхитектураЗаочное" u="1"/>
        <s v="08.02.0001 СтроительствоЗаочное" u="1"/>
        <s v="43.02.0008 Сервис домашнего и коммунального хозяйстваОчно-заочное" u="1"/>
        <s v="38.02.0001 Бухгалтерский учетОчно-заочное" u="1"/>
        <s v="35.02.0012 Ландшафтное строительствоОчное" u="1"/>
        <s v="35.02.0012 Ландшафтное строительствоЗаочное" u="1"/>
        <s v="54.02.0001 ДизайнОчное" u="1"/>
        <s v="42.02.0002 Издательское делоЗаочное" u="1"/>
        <s v="21.02.0006 ИС обеспечения ГДОчное" u="1"/>
        <s v="43.02.0011 Гостиничный сервисОчное" u="1"/>
        <s v="40.02.0001 Право и организация социального обеспеченияОчно-заочное" u="1"/>
        <s v="07.02.0001 АрхитектураОчно-заочное" u="1"/>
        <s v="10.02.0001 Защита информацииЗаочное" u="1"/>
        <s v="29.02.0006 Полиграфическое производствоОчно-заочное" u="1"/>
        <s v="52.02.0004 Актерское искусствоОчное" u="1"/>
        <s v="09.02.0002 Компьютерные сетиОчно-заочное" u="1"/>
        <s v="21.02.0005 Земельно-имущественные отношенияЗаочное" u="1"/>
      </sharedItems>
    </cacheField>
    <cacheField name="СР+ФР+Финансирование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s v="9А(оч)"/>
    <x v="0"/>
    <s v="А"/>
    <s v="оч"/>
    <s v="Бюджетное"/>
    <x v="0"/>
    <s v="Очное"/>
    <s v="07.02.01 АрхитектураОчное"/>
  </r>
  <r>
    <s v="9А(оч)"/>
    <x v="0"/>
    <s v="А"/>
    <s v="оч"/>
    <s v="Коммерческое"/>
    <x v="0"/>
    <s v="Очное"/>
    <s v="07.02.01 АрхитектураОчное"/>
  </r>
  <r>
    <s v="9АИ(оч)"/>
    <x v="0"/>
    <s v="АИ"/>
    <s v="оч"/>
    <s v="Коммерческое"/>
    <x v="1"/>
    <s v="Очное"/>
    <s v="52.02.04 Актерское искусствоОчное"/>
  </r>
  <r>
    <s v="9Б(зо)"/>
    <x v="0"/>
    <s v="Б"/>
    <s v="зо"/>
    <s v="Коммерческое"/>
    <x v="2"/>
    <s v="Заочное"/>
    <s v="38.02.01 Экономика и бухгалтерский учёт (по отраслям)Заочное"/>
  </r>
  <r>
    <s v="9Б(оч)"/>
    <x v="0"/>
    <s v="Б"/>
    <s v="оч"/>
    <s v="Бюджетное"/>
    <x v="2"/>
    <s v="Очное"/>
    <s v="38.02.01 Экономика и бухгалтерский учёт (по отраслям)Очное"/>
  </r>
  <r>
    <s v="9Б(оч)"/>
    <x v="0"/>
    <s v="Б"/>
    <s v="оч"/>
    <s v="Коммерческое"/>
    <x v="2"/>
    <s v="Очное"/>
    <s v="38.02.01 Экономика и бухгалтерский учёт (по отраслям)Очное"/>
  </r>
  <r>
    <s v="9В(оч)"/>
    <x v="0"/>
    <s v="В"/>
    <s v="оч"/>
    <s v="Бюджетное"/>
    <x v="3"/>
    <s v="Очное"/>
    <s v="08.02.07 Монтаж и эксплуатация внутренних сантехнических устройств, кондиционирования воздуха и вентиляцииОчное"/>
  </r>
  <r>
    <s v="9Д(оч)"/>
    <x v="0"/>
    <s v="Д"/>
    <s v="оч"/>
    <s v="Бюджетное"/>
    <x v="4"/>
    <s v="Очное"/>
    <s v="08.02.06 Строительство и эксплуатация городских путей сообщенияОчное"/>
  </r>
  <r>
    <s v="9ДЗ(оч)"/>
    <x v="0"/>
    <s v="ДЗ"/>
    <s v="оч"/>
    <s v="Коммерческое"/>
    <x v="5"/>
    <s v="Очное"/>
    <s v="54.02.01 Дизайн (по отраслям)Очное"/>
  </r>
  <r>
    <s v="9З(зо)"/>
    <x v="0"/>
    <s v="З"/>
    <s v="зо"/>
    <s v="Коммерческое"/>
    <x v="6"/>
    <s v="Заочное"/>
    <s v="21.02.05 Земельно-имущественные отношенияЗаочное"/>
  </r>
  <r>
    <s v="9З(оч)"/>
    <x v="0"/>
    <s v="З"/>
    <s v="оч"/>
    <s v="Бюджетное"/>
    <x v="6"/>
    <s v="Очное"/>
    <s v="21.02.05 Земельно-имущественные отношенияОчное"/>
  </r>
  <r>
    <s v="9З(оч)"/>
    <x v="0"/>
    <s v="З"/>
    <s v="оч"/>
    <s v="Коммерческое"/>
    <x v="6"/>
    <s v="Очное"/>
    <s v="21.02.05 Земельно-имущественные отношенияОчное"/>
  </r>
  <r>
    <s v="9ЗИ(оч)"/>
    <x v="0"/>
    <s v="ЗИ"/>
    <s v="оч"/>
    <s v="Коммерческое"/>
    <x v="7"/>
    <s v="Очное"/>
    <s v="10.02.01 Организация и технология защиты информацииОчное"/>
  </r>
  <r>
    <s v="9ЗИ(оч)"/>
    <x v="0"/>
    <s v="ЗИ"/>
    <s v="оч"/>
    <s v="Бюджетное"/>
    <x v="7"/>
    <s v="Очное"/>
    <s v="10.02.01 Организация и технология защиты информацииОчное"/>
  </r>
  <r>
    <s v="9ИС(оч)"/>
    <x v="0"/>
    <s v="ИС"/>
    <s v="оч"/>
    <s v="Бюджетное"/>
    <x v="8"/>
    <s v="Очное"/>
    <s v="21.02.06 Информационные системы обеспечения градостроительной деятельностиОчное"/>
  </r>
  <r>
    <s v="9ИС(оч)"/>
    <x v="0"/>
    <s v="ИС"/>
    <s v="оч"/>
    <s v="Коммерческое"/>
    <x v="8"/>
    <s v="Очное"/>
    <s v="21.02.06 Информационные системы обеспечения градостроительной деятельностиОчное"/>
  </r>
  <r>
    <s v="9Л(оч)"/>
    <x v="0"/>
    <s v="Л"/>
    <s v="оч"/>
    <s v="Бюджетное"/>
    <x v="9"/>
    <s v="Очное"/>
    <s v="35.02.12 Садово-парковое и ландшафтное строительствоОчное"/>
  </r>
  <r>
    <s v="9П(зо)"/>
    <x v="0"/>
    <s v="П"/>
    <s v="зо"/>
    <s v="Коммерческое"/>
    <x v="10"/>
    <s v="Заочное"/>
    <s v="40.02.01 Право и организация социального обеспеченияЗаочное"/>
  </r>
  <r>
    <s v="9П(оч)"/>
    <x v="0"/>
    <s v="П"/>
    <s v="оч"/>
    <s v="Коммерческое"/>
    <x v="10"/>
    <s v="Очное"/>
    <s v="40.02.01 Право и организация социального обеспеченияОчное"/>
  </r>
  <r>
    <s v="9ПП(оч)"/>
    <x v="0"/>
    <s v="ПП"/>
    <s v="оч"/>
    <s v="Бюджетное"/>
    <x v="11"/>
    <s v="Очное"/>
    <s v="29.02.06 Полиграфическое производствоОчное"/>
  </r>
  <r>
    <s v="9С(зо)"/>
    <x v="0"/>
    <s v="С"/>
    <s v="зо"/>
    <s v="Коммерческое"/>
    <x v="12"/>
    <s v="Заочное"/>
    <s v="08.02.01 Строительство и эксплуатация зданий и сооруженийЗаочное"/>
  </r>
  <r>
    <s v="9С(оч)"/>
    <x v="0"/>
    <s v="С"/>
    <s v="оч"/>
    <s v="Бюджетное"/>
    <x v="12"/>
    <s v="Очное"/>
    <s v="08.02.01 Строительство и эксплуатация зданий и сооруженийОчное"/>
  </r>
  <r>
    <s v="9С(оч)"/>
    <x v="0"/>
    <s v="С"/>
    <s v="оч"/>
    <s v="Коммерческое"/>
    <x v="12"/>
    <s v="Очное"/>
    <s v="08.02.01 Строительство и эксплуатация зданий и сооруженийОчное"/>
  </r>
  <r>
    <s v="9СХ(оч)"/>
    <x v="0"/>
    <s v="СХ"/>
    <s v="оч"/>
    <s v="Бюджетное"/>
    <x v="13"/>
    <s v="Очное"/>
    <s v="43.02.08 Сервис домашнего и коммунального хозяйстваОчное"/>
  </r>
  <r>
    <s v="9ТР(зо)"/>
    <x v="0"/>
    <s v="ТР"/>
    <s v="зо"/>
    <s v="Коммерческое"/>
    <x v="14"/>
    <s v="Заочное"/>
    <s v="43.02.10 ТуризмЗаочное"/>
  </r>
  <r>
    <s v="9ТР(оч)"/>
    <x v="0"/>
    <s v="ТР"/>
    <s v="оч"/>
    <s v="Бюджетное"/>
    <x v="14"/>
    <s v="Очное"/>
    <s v="43.02.10 ТуризмОчное"/>
  </r>
  <r>
    <s v="9ТР(оч)"/>
    <x v="0"/>
    <s v="ТР"/>
    <s v="оч"/>
    <s v="Коммерческое"/>
    <x v="14"/>
    <s v="Очное"/>
    <s v="43.02.10 ТуризмОчное"/>
  </r>
  <r>
    <s v="9Ф(оч)"/>
    <x v="0"/>
    <s v="Ф"/>
    <s v="оч"/>
    <s v="Бюджетное"/>
    <x v="15"/>
    <s v="Очное"/>
    <s v="38.02.06 ФинансыОчное"/>
  </r>
  <r>
    <s v="9ИП(оч)"/>
    <x v="0"/>
    <s v="ИП"/>
    <s v="оч"/>
    <s v="Бюджетное"/>
    <x v="16"/>
    <s v="Очное"/>
    <s v="09.02.07 Информационные системы и программированиеОчное"/>
  </r>
  <r>
    <s v="11А(оч)"/>
    <x v="1"/>
    <s v="А"/>
    <s v="оч"/>
    <s v="Бюджетное"/>
    <x v="0"/>
    <s v="Очное"/>
    <s v="07.02.01 АрхитектураОчное"/>
  </r>
  <r>
    <s v="11А(оч)"/>
    <x v="1"/>
    <s v="А"/>
    <s v="оч"/>
    <s v="Коммерческое"/>
    <x v="0"/>
    <s v="Очное"/>
    <s v="07.02.01 АрхитектураОчное"/>
  </r>
  <r>
    <s v="11Б(зо)"/>
    <x v="1"/>
    <s v="Б"/>
    <s v="зо"/>
    <s v="Коммерческое"/>
    <x v="2"/>
    <s v="Заочное"/>
    <s v="38.02.01 Экономика и бухгалтерский учёт (по отраслям)Заочное"/>
  </r>
  <r>
    <s v="11Б(оч)"/>
    <x v="1"/>
    <s v="Б"/>
    <s v="оч"/>
    <s v="Бюджетное"/>
    <x v="2"/>
    <s v="Очное"/>
    <s v="38.02.01 Экономика и бухгалтерский учёт (по отраслям)Очное"/>
  </r>
  <r>
    <s v="11В(оз)"/>
    <x v="1"/>
    <s v="В"/>
    <s v="оз"/>
    <s v="Бюджетное"/>
    <x v="3"/>
    <s v="Очно-заочное"/>
    <s v="08.02.07 Монтаж и эксплуатация внутренних сантехнических устройств, кондиционирования воздуха и вентиляцииОчно-заочное"/>
  </r>
  <r>
    <s v="11ГД(оч)"/>
    <x v="1"/>
    <s v="ГД"/>
    <s v="оч"/>
    <s v="Бюджетное"/>
    <x v="17"/>
    <s v="Очное"/>
    <s v="Профессия 54.01.20 Графический дизайнерОчное"/>
  </r>
  <r>
    <s v="11ДЗ(оч)"/>
    <x v="1"/>
    <s v="ДЗ"/>
    <s v="оч"/>
    <s v="Коммерческое"/>
    <x v="5"/>
    <s v="Очное"/>
    <s v="54.02.01 Дизайн (по отраслям)Очное"/>
  </r>
  <r>
    <s v="11З(зо)"/>
    <x v="1"/>
    <s v="З"/>
    <s v="зо"/>
    <s v="Коммерческое"/>
    <x v="6"/>
    <s v="Заочное"/>
    <s v="21.02.05 Земельно-имущественные отношенияЗаочное"/>
  </r>
  <r>
    <s v="11З(оч)"/>
    <x v="1"/>
    <s v="З"/>
    <s v="оч"/>
    <s v="Коммерческое"/>
    <x v="6"/>
    <s v="Очное"/>
    <s v="21.02.05 Земельно-имущественные отношенияОчное"/>
  </r>
  <r>
    <s v="11ЗИ(оч)"/>
    <x v="1"/>
    <s v="ЗИ"/>
    <s v="оч"/>
    <s v="Коммерческое"/>
    <x v="7"/>
    <s v="Очное"/>
    <s v="10.02.01 Организация и технология защиты информацииОчное"/>
  </r>
  <r>
    <s v="11Л(оч)"/>
    <x v="1"/>
    <s v="Л"/>
    <s v="оч"/>
    <s v="Коммерческое"/>
    <x v="9"/>
    <s v="Очное"/>
    <s v="35.02.12 Садово-парковое и ландшафтное строительствоОчное"/>
  </r>
  <r>
    <s v="11П(зо)"/>
    <x v="1"/>
    <s v="П"/>
    <s v="зо"/>
    <s v="Коммерческое"/>
    <x v="10"/>
    <s v="Заочное"/>
    <s v="40.02.01 Право и организация социального обеспеченияЗаочное"/>
  </r>
  <r>
    <s v="11П(оч)"/>
    <x v="1"/>
    <s v="П"/>
    <s v="оч"/>
    <s v="Коммерческое"/>
    <x v="10"/>
    <s v="Очное"/>
    <s v="40.02.01 Право и организация социального обеспеченияОчное"/>
  </r>
  <r>
    <s v="11ПП(оч)"/>
    <x v="1"/>
    <s v="ПП"/>
    <s v="оч"/>
    <s v="Бюджетное"/>
    <x v="11"/>
    <s v="Очное"/>
    <s v="29.02.06 Полиграфическое производствоОчное"/>
  </r>
  <r>
    <s v="11С(зо)"/>
    <x v="1"/>
    <s v="С"/>
    <s v="зо"/>
    <s v="Коммерческое"/>
    <x v="12"/>
    <s v="Заочное"/>
    <s v="08.02.01 Строительство и эксплуатация зданий и сооруженийЗаочное"/>
  </r>
  <r>
    <s v="11С(оз)"/>
    <x v="1"/>
    <s v="С"/>
    <s v="оз"/>
    <s v="Бюджетное"/>
    <x v="12"/>
    <s v="Очно-заочное"/>
    <s v="08.02.01 Строительство и эксплуатация зданий и сооруженийОчно-заочное"/>
  </r>
  <r>
    <s v="11С(оч)"/>
    <x v="1"/>
    <s v="С"/>
    <s v="оч"/>
    <s v="Бюджетное"/>
    <x v="12"/>
    <s v="Очное"/>
    <s v="08.02.01 Строительство и эксплуатация зданий и сооруженийОчное"/>
  </r>
  <r>
    <s v="11С(оч)"/>
    <x v="1"/>
    <s v="С"/>
    <s v="оч"/>
    <s v="Коммерческое"/>
    <x v="12"/>
    <s v="Очное"/>
    <s v="08.02.01 Строительство и эксплуатация зданий и сооруженийОчное"/>
  </r>
  <r>
    <s v="11ТР(зо)"/>
    <x v="1"/>
    <s v="ТР"/>
    <s v="зо"/>
    <s v="Коммерческое"/>
    <x v="14"/>
    <s v="Заочное"/>
    <s v="43.02.10 ТуризмЗаочное"/>
  </r>
  <r>
    <s v="11ТР(оч)"/>
    <x v="1"/>
    <s v="ТР"/>
    <s v="оч"/>
    <s v="Коммерческое"/>
    <x v="14"/>
    <s v="Очное"/>
    <s v="43.02.10 ТуризмОчное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9">
  <r>
    <s v="9А(оч)"/>
    <x v="0"/>
    <s v="А"/>
    <s v="оч"/>
    <x v="0"/>
    <x v="0"/>
    <x v="0"/>
    <x v="0"/>
    <s v="907.02.01 АрхитектураОчноеБюджетное"/>
  </r>
  <r>
    <s v="9А(оч)"/>
    <x v="0"/>
    <s v="А"/>
    <s v="оч"/>
    <x v="1"/>
    <x v="0"/>
    <x v="0"/>
    <x v="0"/>
    <s v="907.02.01 АрхитектураОчноеКоммерческое"/>
  </r>
  <r>
    <s v="9АИ(оч)"/>
    <x v="0"/>
    <s v="АИ"/>
    <s v="оч"/>
    <x v="1"/>
    <x v="1"/>
    <x v="0"/>
    <x v="1"/>
    <s v="952.02.04 Актерское искусствоОчноеКоммерческое"/>
  </r>
  <r>
    <s v="9Б(зо)"/>
    <x v="0"/>
    <s v="Б"/>
    <s v="зо"/>
    <x v="1"/>
    <x v="2"/>
    <x v="1"/>
    <x v="2"/>
    <s v="938.02.01 Экономика и бухгалтерский учёт (по отраслям)ЗаочноеКоммерческое"/>
  </r>
  <r>
    <s v="9Б(оч)"/>
    <x v="0"/>
    <s v="Б"/>
    <s v="оч"/>
    <x v="0"/>
    <x v="2"/>
    <x v="0"/>
    <x v="3"/>
    <s v="938.02.01 Экономика и бухгалтерский учёт (по отраслям)ОчноеБюджетное"/>
  </r>
  <r>
    <s v="9Б(оч)"/>
    <x v="0"/>
    <s v="Б"/>
    <s v="оч"/>
    <x v="1"/>
    <x v="2"/>
    <x v="0"/>
    <x v="3"/>
    <s v="938.02.01 Экономика и бухгалтерский учёт (по отраслям)ОчноеКоммерческое"/>
  </r>
  <r>
    <s v="9В(оч)"/>
    <x v="0"/>
    <s v="В"/>
    <s v="оч"/>
    <x v="0"/>
    <x v="3"/>
    <x v="0"/>
    <x v="4"/>
    <s v="908.02.07 Монтаж и эксплуатация внутренних сантехнических устройств, кондиционирования воздуха и вентиляцииОчноеБюджетное"/>
  </r>
  <r>
    <s v="9Д(оч)"/>
    <x v="0"/>
    <s v="Д"/>
    <s v="оч"/>
    <x v="0"/>
    <x v="4"/>
    <x v="0"/>
    <x v="5"/>
    <s v="908.02.06 Строительство и эксплуатация городских путей сообщенияОчноеБюджетное"/>
  </r>
  <r>
    <s v="9ДЗ(оч)"/>
    <x v="0"/>
    <s v="ДЗ"/>
    <s v="оч"/>
    <x v="1"/>
    <x v="5"/>
    <x v="0"/>
    <x v="6"/>
    <s v="954.02.01 Дизайн (по отраслям)ОчноеКоммерческое"/>
  </r>
  <r>
    <s v="9З(зо)"/>
    <x v="0"/>
    <s v="З"/>
    <s v="зо"/>
    <x v="1"/>
    <x v="6"/>
    <x v="1"/>
    <x v="7"/>
    <s v="921.02.05 Земельно-имущественные отношенияЗаочноеКоммерческое"/>
  </r>
  <r>
    <s v="9З(оч)"/>
    <x v="0"/>
    <s v="З"/>
    <s v="оч"/>
    <x v="0"/>
    <x v="6"/>
    <x v="0"/>
    <x v="8"/>
    <s v="921.02.05 Земельно-имущественные отношенияОчноеБюджетное"/>
  </r>
  <r>
    <s v="9З(оч)"/>
    <x v="0"/>
    <s v="З"/>
    <s v="оч"/>
    <x v="1"/>
    <x v="6"/>
    <x v="0"/>
    <x v="8"/>
    <s v="921.02.05 Земельно-имущественные отношенияОчноеКоммерческое"/>
  </r>
  <r>
    <s v="9ЗИ(оч)"/>
    <x v="0"/>
    <s v="ЗИ"/>
    <s v="оч"/>
    <x v="1"/>
    <x v="7"/>
    <x v="0"/>
    <x v="9"/>
    <s v="910.02.01 Организация и технология защиты информацииОчноеКоммерческое"/>
  </r>
  <r>
    <s v="9ЗИ(оч)"/>
    <x v="0"/>
    <s v="ЗИ"/>
    <s v="оч"/>
    <x v="0"/>
    <x v="7"/>
    <x v="0"/>
    <x v="9"/>
    <s v="910.02.01 Организация и технология защиты информацииОчноеБюджетное"/>
  </r>
  <r>
    <s v="9ИС(оч)"/>
    <x v="0"/>
    <s v="ИС"/>
    <s v="оч"/>
    <x v="0"/>
    <x v="8"/>
    <x v="0"/>
    <x v="10"/>
    <s v="921.02.06 Информационные системы обеспечения градостроительной деятельностиОчноеБюджетное"/>
  </r>
  <r>
    <s v="9ИС(оч)"/>
    <x v="0"/>
    <s v="ИС"/>
    <s v="оч"/>
    <x v="1"/>
    <x v="8"/>
    <x v="0"/>
    <x v="10"/>
    <s v="921.02.06 Информационные системы обеспечения градостроительной деятельностиОчноеКоммерческое"/>
  </r>
  <r>
    <s v="9Л(оч)"/>
    <x v="0"/>
    <s v="Л"/>
    <s v="оч"/>
    <x v="0"/>
    <x v="9"/>
    <x v="0"/>
    <x v="11"/>
    <s v="935.02.12 Садово-парковое и ландшафтное строительствоОчноеБюджетное"/>
  </r>
  <r>
    <s v="9П(зо)"/>
    <x v="0"/>
    <s v="П"/>
    <s v="зо"/>
    <x v="1"/>
    <x v="10"/>
    <x v="1"/>
    <x v="12"/>
    <s v="940.02.01 Право и организация социального обеспеченияЗаочноеКоммерческое"/>
  </r>
  <r>
    <s v="9П(оч)"/>
    <x v="0"/>
    <s v="П"/>
    <s v="оч"/>
    <x v="1"/>
    <x v="10"/>
    <x v="0"/>
    <x v="13"/>
    <s v="940.02.01 Право и организация социального обеспеченияОчноеКоммерческое"/>
  </r>
  <r>
    <s v="9ПП(оч)"/>
    <x v="0"/>
    <s v="ПП"/>
    <s v="оч"/>
    <x v="0"/>
    <x v="11"/>
    <x v="0"/>
    <x v="14"/>
    <s v="929.02.06 Полиграфическое производствоОчноеБюджетное"/>
  </r>
  <r>
    <s v="9С(зо)"/>
    <x v="0"/>
    <s v="С"/>
    <s v="зо"/>
    <x v="1"/>
    <x v="12"/>
    <x v="1"/>
    <x v="15"/>
    <s v="908.02.01 Строительство и эксплуатация зданий и сооруженийЗаочноеКоммерческое"/>
  </r>
  <r>
    <s v="9С(оч)"/>
    <x v="0"/>
    <s v="С"/>
    <s v="оч"/>
    <x v="0"/>
    <x v="12"/>
    <x v="0"/>
    <x v="16"/>
    <s v="908.02.01 Строительство и эксплуатация зданий и сооруженийОчноеБюджетное"/>
  </r>
  <r>
    <s v="9С(оч)"/>
    <x v="0"/>
    <s v="С"/>
    <s v="оч"/>
    <x v="1"/>
    <x v="12"/>
    <x v="0"/>
    <x v="16"/>
    <s v="908.02.01 Строительство и эксплуатация зданий и сооруженийОчноеКоммерческое"/>
  </r>
  <r>
    <s v="9СХ(оч)"/>
    <x v="0"/>
    <s v="СХ"/>
    <s v="оч"/>
    <x v="0"/>
    <x v="13"/>
    <x v="0"/>
    <x v="17"/>
    <s v="943.02.08 Сервис домашнего и коммунального хозяйстваОчноеБюджетное"/>
  </r>
  <r>
    <s v="9ТР(зо)"/>
    <x v="0"/>
    <s v="ТР"/>
    <s v="зо"/>
    <x v="1"/>
    <x v="14"/>
    <x v="1"/>
    <x v="18"/>
    <s v="943.02.10 ТуризмЗаочноеКоммерческое"/>
  </r>
  <r>
    <s v="9ТР(оч)"/>
    <x v="0"/>
    <s v="ТР"/>
    <s v="оч"/>
    <x v="0"/>
    <x v="14"/>
    <x v="0"/>
    <x v="19"/>
    <s v="943.02.10 ТуризмОчноеБюджетное"/>
  </r>
  <r>
    <s v="9ТР(оч)"/>
    <x v="0"/>
    <s v="ТР"/>
    <s v="оч"/>
    <x v="1"/>
    <x v="14"/>
    <x v="0"/>
    <x v="19"/>
    <s v="943.02.10 ТуризмОчноеКоммерческое"/>
  </r>
  <r>
    <s v="9Ф(оч)"/>
    <x v="0"/>
    <s v="Ф"/>
    <s v="оч"/>
    <x v="0"/>
    <x v="15"/>
    <x v="0"/>
    <x v="20"/>
    <s v="938.02.06 ФинансыОчноеБюджетное"/>
  </r>
  <r>
    <s v="9ИП(оч)"/>
    <x v="0"/>
    <s v="ИП"/>
    <s v="оч"/>
    <x v="0"/>
    <x v="16"/>
    <x v="0"/>
    <x v="21"/>
    <s v="909.02.07 Информационные системы и программированиеОчноеБюджетное"/>
  </r>
  <r>
    <s v="11А(оч)"/>
    <x v="1"/>
    <s v="А"/>
    <s v="оч"/>
    <x v="0"/>
    <x v="0"/>
    <x v="0"/>
    <x v="0"/>
    <s v="1107.02.01 АрхитектураОчноеБюджетное"/>
  </r>
  <r>
    <s v="11А(оч)"/>
    <x v="1"/>
    <s v="А"/>
    <s v="оч"/>
    <x v="1"/>
    <x v="0"/>
    <x v="0"/>
    <x v="0"/>
    <s v="1107.02.01 АрхитектураОчноеКоммерческое"/>
  </r>
  <r>
    <s v="11Б(зо)"/>
    <x v="1"/>
    <s v="Б"/>
    <s v="зо"/>
    <x v="1"/>
    <x v="2"/>
    <x v="1"/>
    <x v="2"/>
    <s v="1138.02.01 Экономика и бухгалтерский учёт (по отраслям)ЗаочноеКоммерческое"/>
  </r>
  <r>
    <s v="11Б(оч)"/>
    <x v="1"/>
    <s v="Б"/>
    <s v="оч"/>
    <x v="0"/>
    <x v="2"/>
    <x v="0"/>
    <x v="3"/>
    <s v="1138.02.01 Экономика и бухгалтерский учёт (по отраслям)ОчноеБюджетное"/>
  </r>
  <r>
    <s v="11В(оз)"/>
    <x v="1"/>
    <s v="В"/>
    <s v="оз"/>
    <x v="0"/>
    <x v="3"/>
    <x v="2"/>
    <x v="22"/>
    <s v="1108.02.07 Монтаж и эксплуатация внутренних сантехнических устройств, кондиционирования воздуха и вентиляцииОчно-заочноеБюджетное"/>
  </r>
  <r>
    <s v="11ГД(оч)"/>
    <x v="1"/>
    <s v="ГД"/>
    <s v="оч"/>
    <x v="0"/>
    <x v="17"/>
    <x v="0"/>
    <x v="23"/>
    <s v="11Профессия 54.01.20 Графический дизайнерОчноеБюджетное"/>
  </r>
  <r>
    <s v="11ДЗ(оч)"/>
    <x v="1"/>
    <s v="ДЗ"/>
    <s v="оч"/>
    <x v="1"/>
    <x v="5"/>
    <x v="0"/>
    <x v="6"/>
    <s v="1154.02.01 Дизайн (по отраслям)ОчноеКоммерческое"/>
  </r>
  <r>
    <s v="11З(зо)"/>
    <x v="1"/>
    <s v="З"/>
    <s v="зо"/>
    <x v="1"/>
    <x v="6"/>
    <x v="1"/>
    <x v="7"/>
    <s v="1121.02.05 Земельно-имущественные отношенияЗаочноеКоммерческое"/>
  </r>
  <r>
    <s v="11З(оч)"/>
    <x v="1"/>
    <s v="З"/>
    <s v="оч"/>
    <x v="1"/>
    <x v="6"/>
    <x v="0"/>
    <x v="8"/>
    <s v="1121.02.05 Земельно-имущественные отношенияОчноеКоммерческое"/>
  </r>
  <r>
    <s v="11ЗИ(оч)"/>
    <x v="1"/>
    <s v="ЗИ"/>
    <s v="оч"/>
    <x v="1"/>
    <x v="7"/>
    <x v="0"/>
    <x v="9"/>
    <s v="1110.02.01 Организация и технология защиты информацииОчноеКоммерческое"/>
  </r>
  <r>
    <s v="11Л(оч)"/>
    <x v="1"/>
    <s v="Л"/>
    <s v="оч"/>
    <x v="1"/>
    <x v="9"/>
    <x v="0"/>
    <x v="11"/>
    <s v="1135.02.12 Садово-парковое и ландшафтное строительствоОчноеКоммерческое"/>
  </r>
  <r>
    <s v="11П(зо)"/>
    <x v="1"/>
    <s v="П"/>
    <s v="зо"/>
    <x v="1"/>
    <x v="10"/>
    <x v="1"/>
    <x v="12"/>
    <s v="1140.02.01 Право и организация социального обеспеченияЗаочноеКоммерческое"/>
  </r>
  <r>
    <s v="11П(оч)"/>
    <x v="1"/>
    <s v="П"/>
    <s v="оч"/>
    <x v="1"/>
    <x v="10"/>
    <x v="0"/>
    <x v="13"/>
    <s v="1140.02.01 Право и организация социального обеспеченияОчноеКоммерческое"/>
  </r>
  <r>
    <s v="11ПП(оч)"/>
    <x v="1"/>
    <s v="ПП"/>
    <s v="оч"/>
    <x v="0"/>
    <x v="11"/>
    <x v="0"/>
    <x v="14"/>
    <s v="1129.02.06 Полиграфическое производствоОчноеБюджетное"/>
  </r>
  <r>
    <s v="11С(зо)"/>
    <x v="1"/>
    <s v="С"/>
    <s v="зо"/>
    <x v="1"/>
    <x v="12"/>
    <x v="1"/>
    <x v="15"/>
    <s v="1108.02.01 Строительство и эксплуатация зданий и сооруженийЗаочноеКоммерческое"/>
  </r>
  <r>
    <s v="11С(оз)"/>
    <x v="1"/>
    <s v="С"/>
    <s v="оз"/>
    <x v="0"/>
    <x v="12"/>
    <x v="2"/>
    <x v="24"/>
    <s v="1108.02.01 Строительство и эксплуатация зданий и сооруженийОчно-заочноеБюджетное"/>
  </r>
  <r>
    <s v="11С(оч)"/>
    <x v="1"/>
    <s v="С"/>
    <s v="оч"/>
    <x v="0"/>
    <x v="12"/>
    <x v="0"/>
    <x v="16"/>
    <s v="1108.02.01 Строительство и эксплуатация зданий и сооруженийОчноеБюджетное"/>
  </r>
  <r>
    <s v="11С(оч)"/>
    <x v="1"/>
    <s v="С"/>
    <s v="оч"/>
    <x v="1"/>
    <x v="12"/>
    <x v="0"/>
    <x v="16"/>
    <s v="1108.02.01 Строительство и эксплуатация зданий и сооруженийОчноеКоммерческое"/>
  </r>
  <r>
    <s v="11ТР(зо)"/>
    <x v="1"/>
    <s v="ТР"/>
    <s v="зо"/>
    <x v="1"/>
    <x v="14"/>
    <x v="1"/>
    <x v="18"/>
    <s v="1143.02.10 ТуризмЗаочноеКоммерческое"/>
  </r>
  <r>
    <s v="11ТР(оч)"/>
    <x v="1"/>
    <s v="ТР"/>
    <s v="оч"/>
    <x v="1"/>
    <x v="14"/>
    <x v="0"/>
    <x v="19"/>
    <s v="1143.02.10 ТуризмОчноеКоммерческое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СводнаяТаблица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A16" firstHeaderRow="1" firstDataRow="1" firstDataCol="1" rowPageCount="1" colPageCount="1"/>
  <pivotFields count="8"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axis="axisRow" compact="0" outline="0" subtotalTop="0" showAll="0" defaultSubtotal="0">
      <items count="40">
        <item m="1" x="25"/>
        <item m="1" x="34"/>
        <item m="1" x="33"/>
        <item m="1" x="36"/>
        <item m="1" x="20"/>
        <item m="1" x="18"/>
        <item m="1" x="31"/>
        <item m="1" x="29"/>
        <item m="1" x="35"/>
        <item m="1" x="22"/>
        <item m="1" x="38"/>
        <item m="1" x="32"/>
        <item m="1" x="24"/>
        <item m="1" x="30"/>
        <item m="1" x="19"/>
        <item m="1" x="37"/>
        <item m="1" x="21"/>
        <item m="1" x="39"/>
        <item m="1" x="23"/>
        <item m="1" x="26"/>
        <item m="1" x="28"/>
        <item m="1" x="2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/>
  </pivotFields>
  <rowFields count="1">
    <field x="5"/>
  </rowFields>
  <rowItems count="13">
    <i>
      <x v="22"/>
    </i>
    <i>
      <x v="24"/>
    </i>
    <i>
      <x v="25"/>
    </i>
    <i>
      <x v="27"/>
    </i>
    <i>
      <x v="28"/>
    </i>
    <i>
      <x v="29"/>
    </i>
    <i>
      <x v="31"/>
    </i>
    <i>
      <x v="32"/>
    </i>
    <i>
      <x v="33"/>
    </i>
    <i>
      <x v="34"/>
    </i>
    <i>
      <x v="36"/>
    </i>
    <i>
      <x v="39"/>
    </i>
    <i t="grand">
      <x/>
    </i>
  </rowItems>
  <colItems count="1">
    <i/>
  </colItems>
  <pageFields count="1">
    <pageField fld="1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2000000}" name="СводнаяТаблица4" cacheId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G3:H24" firstHeaderRow="1" firstDataRow="1" firstDataCol="2" rowPageCount="1" colPageCount="1"/>
  <pivotFields count="9"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axis="axisRow" outline="0" showAll="0" defaultSubtotal="0">
      <items count="85">
        <item m="1" x="68"/>
        <item m="1" x="28"/>
        <item m="1" x="79"/>
        <item m="1" x="69"/>
        <item m="1" x="63"/>
        <item m="1" x="33"/>
        <item m="1" x="56"/>
        <item m="1" x="52"/>
        <item m="1" x="43"/>
        <item m="1" x="47"/>
        <item m="1" x="64"/>
        <item m="1" x="44"/>
        <item m="1" x="39"/>
        <item m="1" x="42"/>
        <item m="1" x="83"/>
        <item m="1" x="80"/>
        <item m="1" x="35"/>
        <item m="1" x="67"/>
        <item m="1" x="84"/>
        <item m="1" x="54"/>
        <item m="1" x="65"/>
        <item m="1" x="31"/>
        <item m="1" x="76"/>
        <item m="1" x="66"/>
        <item m="1" x="36"/>
        <item m="1" x="32"/>
        <item m="1" x="81"/>
        <item m="1" x="73"/>
        <item m="1" x="72"/>
        <item m="1" x="40"/>
        <item m="1" x="59"/>
        <item m="1" x="30"/>
        <item m="1" x="71"/>
        <item m="1" x="37"/>
        <item m="1" x="27"/>
        <item m="1" x="38"/>
        <item m="1" x="55"/>
        <item m="1" x="51"/>
        <item m="1" x="78"/>
        <item m="1" x="75"/>
        <item m="1" x="45"/>
        <item m="1" x="26"/>
        <item m="1" x="41"/>
        <item m="1" x="60"/>
        <item m="1" x="70"/>
        <item m="1" x="53"/>
        <item m="1" x="25"/>
        <item m="1" x="50"/>
        <item m="1" x="49"/>
        <item m="1" x="77"/>
        <item m="1" x="62"/>
        <item m="1" x="58"/>
        <item m="1" x="82"/>
        <item m="1" x="57"/>
        <item m="1" x="29"/>
        <item m="1" x="61"/>
        <item m="1" x="74"/>
        <item m="1" x="46"/>
        <item m="1" x="34"/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/>
  </pivotFields>
  <rowFields count="2">
    <field x="7"/>
    <field x="4"/>
  </rowFields>
  <rowItems count="21">
    <i>
      <x v="60"/>
      <x/>
    </i>
    <i r="1">
      <x v="1"/>
    </i>
    <i>
      <x v="62"/>
      <x v="1"/>
    </i>
    <i>
      <x v="63"/>
      <x/>
    </i>
    <i>
      <x v="66"/>
      <x v="1"/>
    </i>
    <i>
      <x v="67"/>
      <x v="1"/>
    </i>
    <i>
      <x v="68"/>
      <x v="1"/>
    </i>
    <i>
      <x v="69"/>
      <x v="1"/>
    </i>
    <i>
      <x v="71"/>
      <x v="1"/>
    </i>
    <i>
      <x v="72"/>
      <x v="1"/>
    </i>
    <i>
      <x v="73"/>
      <x v="1"/>
    </i>
    <i>
      <x v="74"/>
      <x/>
    </i>
    <i>
      <x v="75"/>
      <x v="1"/>
    </i>
    <i>
      <x v="76"/>
      <x/>
    </i>
    <i r="1">
      <x v="1"/>
    </i>
    <i>
      <x v="78"/>
      <x v="1"/>
    </i>
    <i>
      <x v="79"/>
      <x v="1"/>
    </i>
    <i>
      <x v="82"/>
      <x/>
    </i>
    <i>
      <x v="83"/>
      <x/>
    </i>
    <i>
      <x v="84"/>
      <x/>
    </i>
    <i t="grand">
      <x/>
    </i>
  </rowItems>
  <colItems count="1">
    <i/>
  </colItems>
  <pageFields count="1">
    <pageField fld="1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СводнаяТаблица3" cacheId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D3:E22" firstHeaderRow="1" firstDataRow="1" firstDataCol="2" rowPageCount="1" colPageCount="1"/>
  <pivotFields count="9"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axis="axisRow" outline="0" showAll="0" defaultSubtotal="0">
      <items count="40">
        <item m="1" x="25"/>
        <item m="1" x="34"/>
        <item m="1" x="33"/>
        <item m="1" x="36"/>
        <item m="1" x="20"/>
        <item m="1" x="18"/>
        <item m="1" x="31"/>
        <item m="1" x="29"/>
        <item m="1" x="35"/>
        <item m="1" x="22"/>
        <item m="1" x="38"/>
        <item m="1" x="32"/>
        <item m="1" x="24"/>
        <item m="1" x="30"/>
        <item m="1" x="19"/>
        <item m="1" x="37"/>
        <item m="1" x="21"/>
        <item m="1" x="39"/>
        <item m="1" x="23"/>
        <item m="1" x="26"/>
        <item m="1" x="28"/>
        <item m="1" x="2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4">
        <item x="1"/>
        <item x="0"/>
        <item x="2"/>
        <item t="default"/>
      </items>
    </pivotField>
    <pivotField showAll="0"/>
    <pivotField showAll="0" defaultSubtotal="0"/>
  </pivotFields>
  <rowFields count="2">
    <field x="5"/>
    <field x="6"/>
  </rowFields>
  <rowItems count="19">
    <i>
      <x v="22"/>
      <x v="1"/>
    </i>
    <i>
      <x v="24"/>
      <x/>
    </i>
    <i r="1">
      <x v="1"/>
    </i>
    <i>
      <x v="25"/>
      <x v="2"/>
    </i>
    <i>
      <x v="27"/>
      <x v="1"/>
    </i>
    <i>
      <x v="28"/>
      <x/>
    </i>
    <i r="1">
      <x v="1"/>
    </i>
    <i>
      <x v="29"/>
      <x v="1"/>
    </i>
    <i>
      <x v="31"/>
      <x v="1"/>
    </i>
    <i>
      <x v="32"/>
      <x/>
    </i>
    <i r="1">
      <x v="1"/>
    </i>
    <i>
      <x v="33"/>
      <x v="1"/>
    </i>
    <i>
      <x v="34"/>
      <x/>
    </i>
    <i r="1">
      <x v="1"/>
    </i>
    <i r="1">
      <x v="2"/>
    </i>
    <i>
      <x v="36"/>
      <x/>
    </i>
    <i r="1">
      <x v="1"/>
    </i>
    <i>
      <x v="39"/>
      <x v="1"/>
    </i>
    <i t="grand">
      <x/>
    </i>
  </rowItems>
  <colItems count="1">
    <i/>
  </colItems>
  <pageFields count="1">
    <pageField fld="1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60"/>
  <sheetViews>
    <sheetView tabSelected="1" topLeftCell="B38" zoomScale="85" zoomScaleNormal="85" workbookViewId="0">
      <selection activeCell="H33" sqref="H33:M33"/>
    </sheetView>
  </sheetViews>
  <sheetFormatPr defaultColWidth="9.109375" defaultRowHeight="13.8" x14ac:dyDescent="0.25"/>
  <cols>
    <col min="1" max="1" width="0.88671875" style="39" hidden="1" customWidth="1"/>
    <col min="2" max="2" width="4.88671875" style="39" customWidth="1"/>
    <col min="3" max="6" width="3.109375" style="39" customWidth="1"/>
    <col min="7" max="7" width="4.44140625" style="39" customWidth="1"/>
    <col min="8" max="8" width="3.109375" style="39" customWidth="1"/>
    <col min="9" max="9" width="5.5546875" style="39" customWidth="1"/>
    <col min="10" max="26" width="3.109375" style="39" customWidth="1"/>
    <col min="27" max="27" width="5.88671875" style="39" customWidth="1"/>
    <col min="28" max="28" width="6.6640625" style="39" customWidth="1"/>
    <col min="29" max="29" width="7.44140625" style="39" customWidth="1"/>
    <col min="30" max="30" width="2.88671875" style="39" customWidth="1"/>
    <col min="31" max="60" width="3.5546875" style="39" customWidth="1"/>
    <col min="61" max="16384" width="9.109375" style="39"/>
  </cols>
  <sheetData>
    <row r="1" spans="3:60" ht="15.75" customHeight="1" thickBot="1" x14ac:dyDescent="0.35">
      <c r="C1" s="6" t="s">
        <v>24</v>
      </c>
      <c r="D1" s="34"/>
      <c r="E1" s="34"/>
      <c r="F1" s="34"/>
      <c r="G1" s="34"/>
      <c r="H1" s="34"/>
      <c r="I1" s="34"/>
      <c r="J1" s="34"/>
      <c r="K1" s="34"/>
      <c r="L1" s="34"/>
      <c r="M1" s="2"/>
      <c r="N1" s="3"/>
      <c r="O1" s="3"/>
      <c r="P1" s="3"/>
      <c r="Q1" s="3"/>
      <c r="R1" s="4"/>
      <c r="S1" s="34"/>
      <c r="T1" s="2"/>
      <c r="U1" s="3"/>
      <c r="V1" s="3"/>
      <c r="W1" s="3"/>
      <c r="X1" s="3"/>
      <c r="Y1" s="4"/>
      <c r="Z1" s="34"/>
      <c r="AA1" s="34"/>
      <c r="AB1" s="34"/>
      <c r="AC1" s="34"/>
      <c r="AD1" s="34"/>
      <c r="AE1" s="34"/>
      <c r="AF1" s="6" t="s">
        <v>14</v>
      </c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2"/>
      <c r="AW1" s="3"/>
      <c r="AX1" s="3"/>
      <c r="AY1" s="3"/>
      <c r="AZ1" s="3"/>
      <c r="BA1" s="4"/>
      <c r="BB1" s="34"/>
      <c r="BC1" s="2"/>
      <c r="BD1" s="3"/>
      <c r="BE1" s="3"/>
      <c r="BF1" s="3"/>
      <c r="BG1" s="3"/>
      <c r="BH1" s="4"/>
    </row>
    <row r="2" spans="3:60" ht="15.75" customHeight="1" x14ac:dyDescent="0.25">
      <c r="C2" s="34"/>
      <c r="D2" s="34"/>
      <c r="E2" s="34"/>
      <c r="F2" s="34"/>
      <c r="G2" s="34"/>
      <c r="H2" s="34"/>
      <c r="I2" s="34"/>
      <c r="J2" s="34"/>
      <c r="K2" s="34"/>
      <c r="L2" s="34"/>
      <c r="M2" s="5" t="s">
        <v>389</v>
      </c>
      <c r="N2" s="34"/>
      <c r="O2" s="34"/>
      <c r="P2" s="34"/>
      <c r="Q2" s="34"/>
      <c r="R2" s="34"/>
      <c r="S2" s="34"/>
      <c r="T2" s="34"/>
      <c r="U2" s="5" t="s">
        <v>0</v>
      </c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5" t="s">
        <v>389</v>
      </c>
      <c r="AW2" s="34"/>
      <c r="AX2" s="34"/>
      <c r="AY2" s="34"/>
      <c r="AZ2" s="34"/>
      <c r="BA2" s="34"/>
      <c r="BB2" s="34"/>
      <c r="BC2" s="34"/>
      <c r="BD2" s="5" t="s">
        <v>0</v>
      </c>
      <c r="BE2" s="34"/>
      <c r="BF2" s="34"/>
      <c r="BG2" s="34"/>
      <c r="BH2" s="34"/>
    </row>
    <row r="3" spans="3:60" ht="15.75" customHeight="1" x14ac:dyDescent="0.35">
      <c r="C3" s="34" t="s">
        <v>393</v>
      </c>
      <c r="D3" s="34"/>
      <c r="E3" s="34"/>
      <c r="F3" s="34"/>
      <c r="G3" s="34"/>
      <c r="H3" s="34"/>
      <c r="I3" s="34"/>
      <c r="J3" s="34"/>
      <c r="K3" s="34"/>
      <c r="L3" s="34"/>
      <c r="M3" s="5"/>
      <c r="N3" s="34"/>
      <c r="O3" s="34"/>
      <c r="P3" s="34"/>
      <c r="Q3" s="34"/>
      <c r="R3" s="34"/>
      <c r="S3" s="34"/>
      <c r="T3" s="34"/>
      <c r="U3" s="5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6"/>
      <c r="AK3" s="34"/>
      <c r="AL3" s="34"/>
      <c r="AN3" s="34"/>
      <c r="AO3" s="8" t="s">
        <v>563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</row>
    <row r="4" spans="3:60" ht="15.75" customHeight="1" thickBot="1" x14ac:dyDescent="0.35">
      <c r="C4" s="34" t="s">
        <v>394</v>
      </c>
      <c r="D4" s="34"/>
      <c r="E4" s="34"/>
      <c r="F4" s="34"/>
      <c r="G4" s="34"/>
      <c r="H4" s="34"/>
      <c r="I4" s="34"/>
      <c r="J4" s="34"/>
      <c r="K4" s="34"/>
      <c r="L4" s="34"/>
      <c r="M4" s="5"/>
      <c r="N4" s="34"/>
      <c r="O4" s="34"/>
      <c r="P4" s="34" t="s">
        <v>395</v>
      </c>
      <c r="Q4" s="34"/>
      <c r="R4" s="34"/>
      <c r="S4" s="34"/>
      <c r="T4" s="34"/>
      <c r="U4" s="5"/>
      <c r="V4" s="34"/>
      <c r="W4" s="34"/>
      <c r="X4" s="34"/>
      <c r="Y4" s="34"/>
      <c r="Z4" s="34"/>
      <c r="AA4" s="34"/>
      <c r="AB4" s="34"/>
      <c r="AC4" s="34"/>
      <c r="AD4" s="34"/>
      <c r="AE4" s="34"/>
      <c r="AF4" s="15" t="s">
        <v>15</v>
      </c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43"/>
      <c r="BF4" s="43"/>
      <c r="BG4" s="43"/>
      <c r="BH4" s="43"/>
    </row>
    <row r="5" spans="3:60" ht="15.75" customHeight="1" x14ac:dyDescent="0.3">
      <c r="C5" s="39" t="s">
        <v>396</v>
      </c>
      <c r="P5" s="39" t="s">
        <v>397</v>
      </c>
      <c r="X5" s="6"/>
      <c r="Y5" s="6"/>
      <c r="Z5" s="6"/>
      <c r="AA5" s="6"/>
      <c r="AB5" s="34"/>
      <c r="AC5" s="34"/>
      <c r="AD5" s="34"/>
      <c r="AE5" s="34"/>
      <c r="AF5" s="59" t="s">
        <v>564</v>
      </c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1"/>
      <c r="BF5" s="61"/>
      <c r="BG5" s="61"/>
      <c r="BH5" s="62"/>
    </row>
    <row r="6" spans="3:60" ht="15.75" customHeight="1" x14ac:dyDescent="0.3"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 t="s">
        <v>392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34"/>
      <c r="AC6" s="1"/>
      <c r="AD6" s="1"/>
      <c r="AE6" s="1"/>
      <c r="AF6" s="63" t="s">
        <v>16</v>
      </c>
      <c r="AG6" s="10"/>
      <c r="AH6" s="10"/>
      <c r="AI6" s="109"/>
      <c r="AJ6" s="110"/>
      <c r="AK6" s="110"/>
      <c r="AL6" s="110"/>
      <c r="AM6" s="110"/>
      <c r="AN6" s="111"/>
      <c r="AO6" s="35"/>
      <c r="AP6" s="35" t="s">
        <v>17</v>
      </c>
      <c r="AQ6" s="35"/>
      <c r="AR6" s="35"/>
      <c r="AS6" s="35"/>
      <c r="AT6" s="35"/>
      <c r="AU6" s="35"/>
      <c r="AV6" s="131" t="s">
        <v>210</v>
      </c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3"/>
    </row>
    <row r="7" spans="3:60" ht="14.25" customHeight="1" x14ac:dyDescent="0.3"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 t="s">
        <v>399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34"/>
      <c r="AC7" s="1"/>
      <c r="AD7" s="1"/>
      <c r="AE7" s="1"/>
      <c r="AF7" s="63"/>
      <c r="AG7" s="10"/>
      <c r="AH7" s="10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44"/>
      <c r="BF7" s="44"/>
      <c r="BG7" s="44"/>
      <c r="BH7" s="64"/>
    </row>
    <row r="8" spans="3:60" ht="15.75" customHeight="1" x14ac:dyDescent="0.2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 t="s">
        <v>1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34"/>
      <c r="AC8" s="34"/>
      <c r="AD8" s="34"/>
      <c r="AE8" s="34"/>
      <c r="AF8" s="49" t="s">
        <v>18</v>
      </c>
      <c r="AG8" s="35"/>
      <c r="AH8" s="35"/>
      <c r="AI8" s="35"/>
      <c r="AJ8" s="109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48"/>
    </row>
    <row r="9" spans="3:60" ht="15.75" customHeight="1" x14ac:dyDescent="0.25">
      <c r="C9" s="34" t="s">
        <v>36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9" t="s">
        <v>239</v>
      </c>
      <c r="AG9" s="35"/>
      <c r="AH9" s="35"/>
      <c r="AI9" s="35"/>
      <c r="AJ9" s="109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48"/>
    </row>
    <row r="10" spans="3:60" ht="15.75" customHeight="1" x14ac:dyDescent="0.25">
      <c r="C10" s="34" t="s">
        <v>2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49" t="s">
        <v>240</v>
      </c>
      <c r="AG10" s="35"/>
      <c r="AH10" s="35"/>
      <c r="AI10" s="35"/>
      <c r="AJ10" s="35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25"/>
      <c r="BB10" s="25" t="s">
        <v>241</v>
      </c>
      <c r="BC10" s="25"/>
      <c r="BD10" s="93" t="s">
        <v>244</v>
      </c>
      <c r="BE10" s="93"/>
      <c r="BF10" s="93"/>
      <c r="BG10" s="93"/>
      <c r="BH10" s="137"/>
    </row>
    <row r="11" spans="3:60" ht="15.75" customHeight="1" x14ac:dyDescent="0.25">
      <c r="C11" s="34" t="s">
        <v>3</v>
      </c>
      <c r="D11" s="34"/>
      <c r="E11" s="34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34"/>
      <c r="AD11" s="34"/>
      <c r="AE11" s="34"/>
      <c r="AF11" s="49" t="s">
        <v>35</v>
      </c>
      <c r="AG11" s="35"/>
      <c r="AH11" s="35"/>
      <c r="AI11" s="35"/>
      <c r="AJ11" s="35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25"/>
      <c r="BB11" s="25" t="s">
        <v>241</v>
      </c>
      <c r="BC11" s="25"/>
      <c r="BD11" s="93" t="s">
        <v>332</v>
      </c>
      <c r="BE11" s="93"/>
      <c r="BF11" s="93"/>
      <c r="BG11" s="93"/>
      <c r="BH11" s="137"/>
    </row>
    <row r="12" spans="3:60" ht="16.5" customHeight="1" thickBot="1" x14ac:dyDescent="0.3">
      <c r="C12" s="34" t="s">
        <v>4</v>
      </c>
      <c r="D12" s="34"/>
      <c r="E12" s="34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34"/>
      <c r="AD12" s="34"/>
      <c r="AE12" s="34"/>
      <c r="AF12" s="65"/>
      <c r="AG12" s="66"/>
      <c r="AH12" s="67"/>
      <c r="AI12" s="66" t="s">
        <v>19</v>
      </c>
      <c r="AJ12" s="66"/>
      <c r="AK12" s="143"/>
      <c r="AL12" s="144"/>
      <c r="AM12" s="144"/>
      <c r="AN12" s="145"/>
      <c r="AO12" s="66"/>
      <c r="AP12" s="66"/>
      <c r="AQ12" s="66" t="s">
        <v>20</v>
      </c>
      <c r="AR12" s="66"/>
      <c r="AS12" s="66"/>
      <c r="AT12" s="143"/>
      <c r="AU12" s="144"/>
      <c r="AV12" s="144"/>
      <c r="AW12" s="145"/>
      <c r="AX12" s="66"/>
      <c r="AY12" s="66"/>
      <c r="AZ12" s="66" t="s">
        <v>21</v>
      </c>
      <c r="BA12" s="66"/>
      <c r="BB12" s="66"/>
      <c r="BC12" s="143"/>
      <c r="BD12" s="144"/>
      <c r="BE12" s="144"/>
      <c r="BF12" s="145"/>
      <c r="BG12" s="67"/>
      <c r="BH12" s="68"/>
    </row>
    <row r="13" spans="3:60" ht="15.75" customHeight="1" thickBot="1" x14ac:dyDescent="0.3">
      <c r="C13" s="34" t="s">
        <v>30</v>
      </c>
      <c r="D13" s="34"/>
      <c r="E13" s="34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</row>
    <row r="14" spans="3:60" ht="15.75" customHeight="1" x14ac:dyDescent="0.3">
      <c r="AC14" s="34"/>
      <c r="AD14" s="34"/>
      <c r="AE14" s="34"/>
      <c r="AF14" s="59" t="s">
        <v>340</v>
      </c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1"/>
      <c r="BF14" s="61"/>
      <c r="BG14" s="61"/>
      <c r="BH14" s="62"/>
    </row>
    <row r="15" spans="3:60" ht="18.75" customHeight="1" x14ac:dyDescent="0.25">
      <c r="C15" s="34" t="s">
        <v>5</v>
      </c>
      <c r="D15" s="34"/>
      <c r="E15" s="158" t="s">
        <v>77</v>
      </c>
      <c r="F15" s="158"/>
      <c r="G15" s="158"/>
      <c r="H15" s="159"/>
      <c r="I15" s="159"/>
      <c r="J15" s="159"/>
      <c r="K15" s="159"/>
      <c r="L15" s="34"/>
      <c r="M15" s="34"/>
      <c r="N15" s="34" t="s">
        <v>6</v>
      </c>
      <c r="O15" s="34"/>
      <c r="P15" s="34"/>
      <c r="Q15" s="34"/>
      <c r="R15" s="34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34"/>
      <c r="AD15" s="34"/>
      <c r="AE15" s="34"/>
      <c r="AF15" s="49" t="s">
        <v>565</v>
      </c>
      <c r="AG15" s="44"/>
      <c r="AH15" s="35"/>
      <c r="AI15" s="35"/>
      <c r="AJ15" s="35"/>
      <c r="AK15" s="35"/>
      <c r="AL15" s="35"/>
      <c r="AM15" s="35"/>
      <c r="AN15" s="35"/>
      <c r="AO15" s="93" t="s">
        <v>22</v>
      </c>
      <c r="AP15" s="93"/>
      <c r="AQ15" s="93"/>
      <c r="AR15" s="93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44"/>
      <c r="BF15" s="44"/>
      <c r="BG15" s="44"/>
      <c r="BH15" s="64"/>
    </row>
    <row r="16" spans="3:60" ht="15.75" customHeight="1" x14ac:dyDescent="0.3">
      <c r="C16" s="156" t="s">
        <v>359</v>
      </c>
      <c r="D16" s="156"/>
      <c r="E16" s="156"/>
      <c r="F16" s="157"/>
      <c r="G16" s="150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2"/>
      <c r="AC16" s="34"/>
      <c r="AD16" s="34"/>
      <c r="AE16" s="34"/>
      <c r="AF16" s="63" t="s">
        <v>16</v>
      </c>
      <c r="AG16" s="10"/>
      <c r="AH16" s="10"/>
      <c r="AI16" s="109"/>
      <c r="AJ16" s="110"/>
      <c r="AK16" s="110"/>
      <c r="AL16" s="110"/>
      <c r="AM16" s="110"/>
      <c r="AN16" s="111"/>
      <c r="AO16" s="35"/>
      <c r="AP16" s="35" t="s">
        <v>17</v>
      </c>
      <c r="AQ16" s="35"/>
      <c r="AR16" s="35"/>
      <c r="AS16" s="35"/>
      <c r="AT16" s="35"/>
      <c r="AU16" s="35"/>
      <c r="AV16" s="131" t="s">
        <v>210</v>
      </c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3"/>
    </row>
    <row r="17" spans="3:60" ht="13.5" customHeight="1" x14ac:dyDescent="0.3">
      <c r="C17" s="156"/>
      <c r="D17" s="156"/>
      <c r="E17" s="156"/>
      <c r="F17" s="157"/>
      <c r="G17" s="153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5"/>
      <c r="AC17" s="32"/>
      <c r="AD17" s="34"/>
      <c r="AE17" s="34"/>
      <c r="AF17" s="63"/>
      <c r="AG17" s="10"/>
      <c r="AH17" s="10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44"/>
      <c r="BF17" s="44"/>
      <c r="BG17" s="44"/>
      <c r="BH17" s="64"/>
    </row>
    <row r="18" spans="3:60" ht="15.75" customHeight="1" x14ac:dyDescent="0.25">
      <c r="C18" s="34" t="s">
        <v>85</v>
      </c>
      <c r="D18" s="34"/>
      <c r="E18" s="34"/>
      <c r="F18" s="34"/>
      <c r="G18" s="34"/>
      <c r="H18" s="94" t="s">
        <v>86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6"/>
      <c r="AC18" s="32"/>
      <c r="AD18" s="34"/>
      <c r="AE18" s="34"/>
      <c r="AF18" s="49" t="s">
        <v>18</v>
      </c>
      <c r="AG18" s="35"/>
      <c r="AH18" s="35"/>
      <c r="AI18" s="35"/>
      <c r="AJ18" s="134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6"/>
    </row>
    <row r="19" spans="3:60" ht="19.5" customHeight="1" x14ac:dyDescent="0.25">
      <c r="C19" s="34" t="s">
        <v>7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49" t="s">
        <v>239</v>
      </c>
      <c r="AG19" s="35"/>
      <c r="AH19" s="35"/>
      <c r="AI19" s="35"/>
      <c r="AJ19" s="134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6"/>
    </row>
    <row r="20" spans="3:60" ht="15.75" customHeight="1" x14ac:dyDescent="0.25">
      <c r="C20" s="34" t="s">
        <v>8</v>
      </c>
      <c r="D20" s="34"/>
      <c r="E20" s="97" t="s">
        <v>701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  <c r="AC20" s="32"/>
      <c r="AD20" s="34"/>
      <c r="AE20" s="34"/>
      <c r="AF20" s="49" t="s">
        <v>240</v>
      </c>
      <c r="AG20" s="35"/>
      <c r="AH20" s="35"/>
      <c r="AI20" s="35"/>
      <c r="AJ20" s="35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25"/>
      <c r="BB20" s="25" t="s">
        <v>241</v>
      </c>
      <c r="BC20" s="25"/>
      <c r="BD20" s="93" t="s">
        <v>244</v>
      </c>
      <c r="BE20" s="93"/>
      <c r="BF20" s="93"/>
      <c r="BG20" s="93"/>
      <c r="BH20" s="137"/>
    </row>
    <row r="21" spans="3:60" ht="15.75" customHeight="1" x14ac:dyDescent="0.25">
      <c r="C21" s="34" t="s">
        <v>12</v>
      </c>
      <c r="D21" s="34"/>
      <c r="E21" s="112"/>
      <c r="F21" s="113"/>
      <c r="G21" s="114"/>
      <c r="H21" s="34" t="s">
        <v>11</v>
      </c>
      <c r="I21" s="34"/>
      <c r="J21" s="109"/>
      <c r="K21" s="110"/>
      <c r="L21" s="110"/>
      <c r="M21" s="111"/>
      <c r="N21" s="34" t="s">
        <v>93</v>
      </c>
      <c r="O21" s="34"/>
      <c r="P21" s="34"/>
      <c r="Q21" s="34"/>
      <c r="R21" s="147"/>
      <c r="S21" s="147"/>
      <c r="T21" s="147"/>
      <c r="U21" s="147"/>
      <c r="V21" s="34" t="s">
        <v>92</v>
      </c>
      <c r="W21" s="34"/>
      <c r="X21" s="34"/>
      <c r="Y21" s="108"/>
      <c r="Z21" s="108"/>
      <c r="AA21" s="108"/>
      <c r="AB21" s="108"/>
      <c r="AC21" s="34"/>
      <c r="AD21" s="34"/>
      <c r="AE21" s="34"/>
      <c r="AF21" s="49" t="s">
        <v>35</v>
      </c>
      <c r="AG21" s="35"/>
      <c r="AH21" s="35"/>
      <c r="AI21" s="35"/>
      <c r="AJ21" s="35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25"/>
      <c r="BB21" s="25" t="s">
        <v>241</v>
      </c>
      <c r="BC21" s="25"/>
      <c r="BD21" s="93" t="s">
        <v>332</v>
      </c>
      <c r="BE21" s="93"/>
      <c r="BF21" s="93"/>
      <c r="BG21" s="93"/>
      <c r="BH21" s="137"/>
    </row>
    <row r="22" spans="3:60" ht="15.75" customHeight="1" thickBot="1" x14ac:dyDescent="0.3">
      <c r="C22" s="34" t="s">
        <v>13</v>
      </c>
      <c r="D22" s="34"/>
      <c r="E22" s="34"/>
      <c r="F22" s="34"/>
      <c r="G22" s="102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4"/>
      <c r="AC22" s="34"/>
      <c r="AD22" s="34"/>
      <c r="AE22" s="34"/>
      <c r="AF22" s="65"/>
      <c r="AG22" s="66"/>
      <c r="AH22" s="67"/>
      <c r="AI22" s="66" t="s">
        <v>19</v>
      </c>
      <c r="AJ22" s="66"/>
      <c r="AK22" s="143"/>
      <c r="AL22" s="144"/>
      <c r="AM22" s="144"/>
      <c r="AN22" s="145"/>
      <c r="AO22" s="66"/>
      <c r="AP22" s="66"/>
      <c r="AQ22" s="66" t="s">
        <v>20</v>
      </c>
      <c r="AR22" s="66"/>
      <c r="AS22" s="66"/>
      <c r="AT22" s="143"/>
      <c r="AU22" s="144"/>
      <c r="AV22" s="144"/>
      <c r="AW22" s="145"/>
      <c r="AX22" s="66"/>
      <c r="AY22" s="66"/>
      <c r="AZ22" s="66" t="s">
        <v>21</v>
      </c>
      <c r="BA22" s="66"/>
      <c r="BB22" s="66"/>
      <c r="BC22" s="143"/>
      <c r="BD22" s="144"/>
      <c r="BE22" s="144"/>
      <c r="BF22" s="145"/>
      <c r="BG22" s="67"/>
      <c r="BH22" s="68"/>
    </row>
    <row r="23" spans="3:60" ht="18" customHeight="1" thickBot="1" x14ac:dyDescent="0.3">
      <c r="C23" s="34"/>
      <c r="D23" s="34"/>
      <c r="E23" s="34"/>
      <c r="F23" s="34"/>
      <c r="G23" s="105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7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</row>
    <row r="24" spans="3:60" ht="18" customHeight="1" x14ac:dyDescent="0.3">
      <c r="C24" s="34" t="s">
        <v>58</v>
      </c>
      <c r="E24" s="100"/>
      <c r="F24" s="100"/>
      <c r="G24" s="100"/>
      <c r="H24" s="100"/>
      <c r="I24" s="100"/>
      <c r="J24" s="100"/>
      <c r="K24" s="100"/>
      <c r="L24" s="100"/>
      <c r="M24" s="100"/>
      <c r="O24" s="39" t="s">
        <v>94</v>
      </c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34"/>
      <c r="AD24" s="34"/>
      <c r="AE24" s="34"/>
      <c r="AF24" s="59" t="s">
        <v>566</v>
      </c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1"/>
      <c r="BF24" s="61"/>
      <c r="BG24" s="61"/>
      <c r="BH24" s="62"/>
    </row>
    <row r="25" spans="3:60" ht="15.75" customHeight="1" x14ac:dyDescent="0.2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49" t="s">
        <v>565</v>
      </c>
      <c r="AG25" s="44"/>
      <c r="AH25" s="35"/>
      <c r="AI25" s="35"/>
      <c r="AJ25" s="35"/>
      <c r="AK25" s="35"/>
      <c r="AL25" s="35"/>
      <c r="AM25" s="35"/>
      <c r="AN25" s="35"/>
      <c r="AO25" s="93" t="s">
        <v>22</v>
      </c>
      <c r="AP25" s="93"/>
      <c r="AQ25" s="93"/>
      <c r="AR25" s="93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44"/>
      <c r="BF25" s="44"/>
      <c r="BG25" s="44"/>
      <c r="BH25" s="64"/>
    </row>
    <row r="26" spans="3:60" ht="18" customHeight="1" x14ac:dyDescent="0.3">
      <c r="C26" s="7" t="s">
        <v>95</v>
      </c>
      <c r="AC26" s="34"/>
      <c r="AD26" s="34"/>
      <c r="AE26" s="34"/>
      <c r="AF26" s="63" t="s">
        <v>16</v>
      </c>
      <c r="AG26" s="10"/>
      <c r="AH26" s="10"/>
      <c r="AI26" s="109"/>
      <c r="AJ26" s="110"/>
      <c r="AK26" s="110"/>
      <c r="AL26" s="110"/>
      <c r="AM26" s="110"/>
      <c r="AN26" s="111"/>
      <c r="AO26" s="35"/>
      <c r="AP26" s="35" t="s">
        <v>17</v>
      </c>
      <c r="AQ26" s="35"/>
      <c r="AR26" s="35"/>
      <c r="AS26" s="35"/>
      <c r="AT26" s="35"/>
      <c r="AU26" s="35"/>
      <c r="AV26" s="131" t="s">
        <v>210</v>
      </c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3"/>
    </row>
    <row r="27" spans="3:60" ht="15.75" customHeight="1" x14ac:dyDescent="0.3">
      <c r="C27" s="34" t="s">
        <v>358</v>
      </c>
      <c r="M27" s="138" t="s">
        <v>80</v>
      </c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34"/>
      <c r="AD27" s="34"/>
      <c r="AE27" s="34"/>
      <c r="AF27" s="63"/>
      <c r="AG27" s="10"/>
      <c r="AH27" s="10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44"/>
      <c r="BF27" s="44"/>
      <c r="BG27" s="44"/>
      <c r="BH27" s="64"/>
    </row>
    <row r="28" spans="3:60" ht="15.75" customHeight="1" x14ac:dyDescent="0.25">
      <c r="C28" s="34" t="s">
        <v>96</v>
      </c>
      <c r="M28" s="138" t="s">
        <v>120</v>
      </c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34"/>
      <c r="AD28" s="34"/>
      <c r="AE28" s="34"/>
      <c r="AF28" s="49" t="s">
        <v>18</v>
      </c>
      <c r="AG28" s="35"/>
      <c r="AH28" s="35"/>
      <c r="AI28" s="35"/>
      <c r="AJ28" s="134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6"/>
    </row>
    <row r="29" spans="3:60" ht="15.75" customHeight="1" x14ac:dyDescent="0.25">
      <c r="C29" s="34" t="s">
        <v>124</v>
      </c>
      <c r="J29" s="139"/>
      <c r="K29" s="140"/>
      <c r="L29" s="141"/>
      <c r="M29" s="39" t="s">
        <v>125</v>
      </c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34"/>
      <c r="AD29" s="34"/>
      <c r="AE29" s="34"/>
      <c r="AF29" s="49" t="s">
        <v>239</v>
      </c>
      <c r="AG29" s="35"/>
      <c r="AH29" s="35"/>
      <c r="AI29" s="35"/>
      <c r="AJ29" s="134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6"/>
    </row>
    <row r="30" spans="3:60" ht="15.75" customHeight="1" x14ac:dyDescent="0.25">
      <c r="C30" s="115" t="s">
        <v>126</v>
      </c>
      <c r="D30" s="115"/>
      <c r="E30" s="115"/>
      <c r="F30" s="115"/>
      <c r="G30" s="115"/>
      <c r="H30" s="115"/>
      <c r="I30" s="116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8"/>
      <c r="AC30" s="34"/>
      <c r="AD30" s="34"/>
      <c r="AE30" s="34"/>
      <c r="AF30" s="49" t="s">
        <v>240</v>
      </c>
      <c r="AG30" s="35"/>
      <c r="AH30" s="35"/>
      <c r="AI30" s="35"/>
      <c r="AJ30" s="35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25"/>
      <c r="BB30" s="25" t="s">
        <v>241</v>
      </c>
      <c r="BC30" s="25"/>
      <c r="BD30" s="93" t="s">
        <v>244</v>
      </c>
      <c r="BE30" s="93"/>
      <c r="BF30" s="93"/>
      <c r="BG30" s="93"/>
      <c r="BH30" s="137"/>
    </row>
    <row r="31" spans="3:60" ht="15.75" customHeight="1" x14ac:dyDescent="0.25">
      <c r="C31" s="115"/>
      <c r="D31" s="115"/>
      <c r="E31" s="115"/>
      <c r="F31" s="115"/>
      <c r="G31" s="115"/>
      <c r="H31" s="115"/>
      <c r="I31" s="119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1"/>
      <c r="AC31" s="34"/>
      <c r="AD31" s="34"/>
      <c r="AE31" s="34"/>
      <c r="AF31" s="49" t="s">
        <v>35</v>
      </c>
      <c r="AG31" s="35"/>
      <c r="AH31" s="35"/>
      <c r="AI31" s="35"/>
      <c r="AJ31" s="35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25"/>
      <c r="BB31" s="25" t="s">
        <v>241</v>
      </c>
      <c r="BC31" s="25"/>
      <c r="BD31" s="93" t="s">
        <v>332</v>
      </c>
      <c r="BE31" s="93"/>
      <c r="BF31" s="93"/>
      <c r="BG31" s="93"/>
      <c r="BH31" s="137"/>
    </row>
    <row r="32" spans="3:60" ht="30.75" customHeight="1" thickBot="1" x14ac:dyDescent="0.35">
      <c r="C32" s="167" t="s">
        <v>718</v>
      </c>
      <c r="D32" s="168"/>
      <c r="E32" s="168"/>
      <c r="F32" s="168"/>
      <c r="G32" s="169"/>
      <c r="H32" s="122"/>
      <c r="I32" s="123"/>
      <c r="J32" s="123"/>
      <c r="K32" s="123"/>
      <c r="L32" s="123"/>
      <c r="M32" s="123"/>
      <c r="N32" s="34" t="s">
        <v>127</v>
      </c>
      <c r="O32" s="35"/>
      <c r="P32" s="35"/>
      <c r="Q32" s="35"/>
      <c r="R32" s="35"/>
      <c r="S32" s="124" t="s">
        <v>361</v>
      </c>
      <c r="T32" s="125"/>
      <c r="U32" s="125"/>
      <c r="V32" s="125"/>
      <c r="W32" s="125"/>
      <c r="X32" s="125"/>
      <c r="Y32" s="125"/>
      <c r="Z32" s="125"/>
      <c r="AA32" s="125"/>
      <c r="AB32" s="126"/>
      <c r="AC32" s="34"/>
      <c r="AD32" s="34"/>
      <c r="AE32" s="34"/>
      <c r="AF32" s="65"/>
      <c r="AG32" s="66"/>
      <c r="AH32" s="67"/>
      <c r="AI32" s="66" t="s">
        <v>19</v>
      </c>
      <c r="AJ32" s="66"/>
      <c r="AK32" s="143"/>
      <c r="AL32" s="144"/>
      <c r="AM32" s="144"/>
      <c r="AN32" s="145"/>
      <c r="AO32" s="66"/>
      <c r="AP32" s="66"/>
      <c r="AQ32" s="66" t="s">
        <v>20</v>
      </c>
      <c r="AR32" s="66"/>
      <c r="AS32" s="66"/>
      <c r="AT32" s="143"/>
      <c r="AU32" s="144"/>
      <c r="AV32" s="144"/>
      <c r="AW32" s="145"/>
      <c r="AX32" s="66"/>
      <c r="AY32" s="66"/>
      <c r="AZ32" s="66" t="s">
        <v>21</v>
      </c>
      <c r="BA32" s="66"/>
      <c r="BB32" s="66"/>
      <c r="BC32" s="143"/>
      <c r="BD32" s="144"/>
      <c r="BE32" s="144"/>
      <c r="BF32" s="145"/>
      <c r="BG32" s="67"/>
      <c r="BH32" s="68"/>
    </row>
    <row r="33" spans="3:60" ht="30" customHeight="1" thickBot="1" x14ac:dyDescent="0.3">
      <c r="C33" s="34" t="s">
        <v>376</v>
      </c>
      <c r="D33" s="35"/>
      <c r="E33" s="35"/>
      <c r="F33" s="35"/>
      <c r="G33" s="35"/>
      <c r="H33" s="130"/>
      <c r="I33" s="130"/>
      <c r="J33" s="130"/>
      <c r="K33" s="130"/>
      <c r="L33" s="130"/>
      <c r="M33" s="130"/>
      <c r="N33" s="34" t="s">
        <v>128</v>
      </c>
      <c r="O33" s="35"/>
      <c r="P33" s="35"/>
      <c r="Q33" s="35"/>
      <c r="R33" s="35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</row>
    <row r="34" spans="3:60" ht="14.4" thickBot="1" x14ac:dyDescent="0.3">
      <c r="C34" s="79" t="s">
        <v>549</v>
      </c>
      <c r="D34" s="80"/>
      <c r="E34" s="80"/>
      <c r="F34" s="80"/>
      <c r="G34" s="80"/>
      <c r="H34" s="127"/>
      <c r="I34" s="127"/>
      <c r="J34" s="127"/>
      <c r="K34" s="127"/>
      <c r="L34" s="127"/>
      <c r="M34" s="128"/>
      <c r="AC34" s="34"/>
      <c r="AD34" s="34"/>
      <c r="AE34" s="34"/>
      <c r="AF34" s="34" t="s">
        <v>341</v>
      </c>
      <c r="AG34" s="34"/>
      <c r="AH34" s="34"/>
      <c r="AI34" s="34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</row>
    <row r="35" spans="3:60" x14ac:dyDescent="0.25">
      <c r="C35" s="34" t="s">
        <v>131</v>
      </c>
      <c r="D35" s="36"/>
      <c r="E35" s="36"/>
      <c r="F35" s="36"/>
      <c r="G35" s="36"/>
      <c r="H35" s="92" t="s">
        <v>132</v>
      </c>
      <c r="I35" s="92"/>
      <c r="J35" s="92"/>
      <c r="K35" s="92"/>
      <c r="L35" s="92"/>
      <c r="M35" s="92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34"/>
      <c r="AD35" s="34"/>
      <c r="AE35" s="34"/>
      <c r="AF35" s="34" t="s">
        <v>559</v>
      </c>
      <c r="AG35" s="34"/>
      <c r="AH35" s="34"/>
      <c r="AI35" s="34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</row>
    <row r="36" spans="3:60" ht="30.75" customHeight="1" x14ac:dyDescent="0.25">
      <c r="C36" s="156" t="s">
        <v>575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7"/>
      <c r="Y36" s="93" t="s">
        <v>22</v>
      </c>
      <c r="Z36" s="93"/>
      <c r="AA36" s="93"/>
      <c r="AB36" s="93"/>
      <c r="AC36" s="34"/>
      <c r="AD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</row>
    <row r="37" spans="3:60" x14ac:dyDescent="0.25">
      <c r="AC37" s="34"/>
      <c r="AD37" s="34"/>
      <c r="AE37" s="34"/>
      <c r="AF37" s="9" t="s">
        <v>342</v>
      </c>
      <c r="AG37" s="9"/>
      <c r="AH37" s="9"/>
      <c r="AI37" s="9"/>
      <c r="AJ37" s="9"/>
      <c r="AK37" s="9"/>
      <c r="AL37" s="9"/>
      <c r="AM37" s="9"/>
      <c r="AN37" s="93" t="s">
        <v>23</v>
      </c>
      <c r="AO37" s="93"/>
      <c r="AP37" s="93"/>
      <c r="AQ37" s="93"/>
      <c r="AR37" s="93"/>
      <c r="AS37" s="93"/>
      <c r="AT37" s="34"/>
      <c r="AU37" s="34"/>
      <c r="AV37" s="34"/>
      <c r="AW37" s="34"/>
      <c r="AX37" s="34"/>
      <c r="AY37" s="34"/>
      <c r="AZ37" s="35"/>
      <c r="BA37" s="35"/>
      <c r="BB37" s="35"/>
      <c r="BC37" s="35"/>
      <c r="BD37" s="35"/>
    </row>
    <row r="38" spans="3:60" x14ac:dyDescent="0.25">
      <c r="C38" s="34" t="s">
        <v>606</v>
      </c>
      <c r="D38" s="36"/>
      <c r="E38" s="36"/>
      <c r="F38" s="36"/>
      <c r="G38" s="36"/>
      <c r="H38" s="35"/>
      <c r="I38" s="35"/>
      <c r="J38" s="35"/>
      <c r="K38" s="46"/>
      <c r="L38" s="35"/>
      <c r="M38" s="35"/>
      <c r="N38" s="35"/>
      <c r="O38" s="35"/>
      <c r="P38" s="35"/>
      <c r="Q38" s="35"/>
      <c r="R38" s="35"/>
      <c r="T38" s="35"/>
      <c r="V38" s="35"/>
      <c r="W38" s="35"/>
      <c r="AC38" s="34"/>
      <c r="AD38" s="34"/>
      <c r="AE38" s="34"/>
      <c r="AF38" s="9"/>
      <c r="AG38" s="9"/>
      <c r="AH38" s="9"/>
      <c r="AI38" s="9"/>
      <c r="AJ38" s="9"/>
      <c r="AK38" s="9"/>
      <c r="AL38" s="9"/>
      <c r="AM38" s="9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5"/>
      <c r="BA38" s="35"/>
      <c r="BB38" s="35"/>
      <c r="BC38" s="35"/>
      <c r="BD38" s="35"/>
    </row>
    <row r="39" spans="3:60" ht="30" customHeight="1" x14ac:dyDescent="0.25">
      <c r="C39" s="34"/>
      <c r="D39" s="162" t="s">
        <v>602</v>
      </c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3" t="s">
        <v>551</v>
      </c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1" t="s">
        <v>377</v>
      </c>
      <c r="AA39" s="161"/>
      <c r="AB39" s="161"/>
      <c r="AC39" s="34"/>
      <c r="AD39" s="34"/>
      <c r="AE39" s="34"/>
      <c r="AF39" s="156" t="s">
        <v>616</v>
      </c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7"/>
      <c r="AT39" s="93" t="s">
        <v>23</v>
      </c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</row>
    <row r="40" spans="3:60" ht="30.75" customHeight="1" x14ac:dyDescent="0.25">
      <c r="C40" s="34">
        <v>1</v>
      </c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166"/>
      <c r="O40" s="164"/>
      <c r="P40" s="165"/>
      <c r="Q40" s="165"/>
      <c r="R40" s="165"/>
      <c r="S40" s="165"/>
      <c r="T40" s="165"/>
      <c r="U40" s="165"/>
      <c r="V40" s="165"/>
      <c r="W40" s="165"/>
      <c r="X40" s="165"/>
      <c r="Y40" s="166"/>
      <c r="Z40" s="164"/>
      <c r="AA40" s="165"/>
      <c r="AB40" s="166"/>
      <c r="AC40" s="34"/>
      <c r="AD40" s="34"/>
      <c r="AE40" s="34"/>
      <c r="AZ40" s="35"/>
      <c r="BA40" s="35"/>
      <c r="BB40" s="35"/>
      <c r="BC40" s="44"/>
      <c r="BD40" s="44"/>
    </row>
    <row r="41" spans="3:60" ht="42.75" customHeight="1" x14ac:dyDescent="0.25">
      <c r="C41" s="36">
        <v>2</v>
      </c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166"/>
      <c r="O41" s="164"/>
      <c r="P41" s="165"/>
      <c r="Q41" s="165"/>
      <c r="R41" s="165"/>
      <c r="S41" s="165"/>
      <c r="T41" s="165"/>
      <c r="U41" s="165"/>
      <c r="V41" s="165"/>
      <c r="W41" s="165"/>
      <c r="X41" s="165"/>
      <c r="Y41" s="166"/>
      <c r="Z41" s="164"/>
      <c r="AA41" s="165"/>
      <c r="AB41" s="166"/>
      <c r="AC41" s="34"/>
      <c r="AD41" s="34"/>
      <c r="AE41" s="34"/>
    </row>
    <row r="42" spans="3:60" ht="42.75" customHeight="1" x14ac:dyDescent="0.25">
      <c r="C42" s="36">
        <v>3</v>
      </c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166"/>
      <c r="O42" s="164"/>
      <c r="P42" s="165"/>
      <c r="Q42" s="165"/>
      <c r="R42" s="165"/>
      <c r="S42" s="165"/>
      <c r="T42" s="165"/>
      <c r="U42" s="165"/>
      <c r="V42" s="165"/>
      <c r="W42" s="165"/>
      <c r="X42" s="165"/>
      <c r="Y42" s="166"/>
      <c r="Z42" s="164"/>
      <c r="AA42" s="165"/>
      <c r="AB42" s="166"/>
      <c r="AC42" s="34"/>
      <c r="AD42" s="34"/>
      <c r="AE42" s="34"/>
      <c r="AF42" s="39" t="str">
        <f>CONCATENATE("Личная подпись ____________ /",LEFT($F$12,1),".",LEFT($F$13,1),". ",$F$11,"/")</f>
        <v>Личная подпись ____________ /.. /</v>
      </c>
    </row>
    <row r="43" spans="3:60" ht="42.75" customHeight="1" x14ac:dyDescent="0.25">
      <c r="D43" s="173" t="s">
        <v>667</v>
      </c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4"/>
      <c r="Z43" s="172"/>
      <c r="AA43" s="172"/>
      <c r="AB43" s="172"/>
      <c r="AC43" s="34"/>
      <c r="AD43" s="34"/>
      <c r="AE43" s="34"/>
    </row>
    <row r="44" spans="3:60" x14ac:dyDescent="0.25">
      <c r="K44" s="45"/>
      <c r="AC44" s="34"/>
      <c r="AD44" s="34"/>
      <c r="AE44" s="34"/>
    </row>
    <row r="45" spans="3:60" x14ac:dyDescent="0.25">
      <c r="C45" s="171" t="s">
        <v>31</v>
      </c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D45" s="34"/>
      <c r="AE45" s="34"/>
    </row>
    <row r="46" spans="3:60" ht="14.4" x14ac:dyDescent="0.3">
      <c r="C46" s="170" t="s">
        <v>32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D46" s="34"/>
      <c r="AE46" s="34"/>
    </row>
    <row r="47" spans="3:60" ht="15" customHeight="1" x14ac:dyDescent="0.3">
      <c r="C47" s="170" t="s">
        <v>33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3"/>
      <c r="AD47" s="34"/>
      <c r="AE47" s="34"/>
    </row>
    <row r="48" spans="3:60" ht="14.4" x14ac:dyDescent="0.3">
      <c r="C48" s="170" t="s">
        <v>595</v>
      </c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3"/>
    </row>
    <row r="49" spans="3:30" ht="14.4" x14ac:dyDescent="0.3">
      <c r="C49" s="170" t="s">
        <v>620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3"/>
    </row>
    <row r="50" spans="3:30" ht="30.75" customHeight="1" x14ac:dyDescent="0.3">
      <c r="C50" s="170" t="s">
        <v>621</v>
      </c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3"/>
    </row>
    <row r="51" spans="3:30" ht="14.4" x14ac:dyDescent="0.3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3:30" ht="14.4" x14ac:dyDescent="0.3">
      <c r="C52" s="39" t="s">
        <v>34</v>
      </c>
      <c r="AD52" s="13"/>
    </row>
    <row r="53" spans="3:30" ht="14.4" x14ac:dyDescent="0.3">
      <c r="AD53" s="13"/>
    </row>
    <row r="54" spans="3:30" ht="14.4" x14ac:dyDescent="0.3">
      <c r="AD54" s="13"/>
    </row>
    <row r="55" spans="3:30" x14ac:dyDescent="0.25">
      <c r="C55" s="39" t="s">
        <v>140</v>
      </c>
      <c r="N55" s="39" t="str">
        <f>CONCATENATE("Личная подпись ____________ /",LEFT($F$12,1),".",LEFT($F$13,1),". ",$F$11,"/")</f>
        <v>Личная подпись ____________ /.. /</v>
      </c>
    </row>
    <row r="60" spans="3:30" x14ac:dyDescent="0.25">
      <c r="C60" s="34"/>
      <c r="D60" s="34"/>
    </row>
  </sheetData>
  <sheetProtection algorithmName="SHA-512" hashValue="oqznCMN0lpOBllUW8fmAodsxozj99bOgEZN5uK04K0zHlRiSEIt6bEj9SCmwxxg3T56ro7bxBRjUTxKPzArN3A==" saltValue="wIvBYRNgAOqW+uJOrsxvFw==" spinCount="100000" sheet="1" objects="1" scenarios="1"/>
  <mergeCells count="91">
    <mergeCell ref="C32:G32"/>
    <mergeCell ref="C49:AB49"/>
    <mergeCell ref="C50:AB50"/>
    <mergeCell ref="AT39:BH39"/>
    <mergeCell ref="C46:AB46"/>
    <mergeCell ref="C48:AB48"/>
    <mergeCell ref="C47:AB47"/>
    <mergeCell ref="C45:AB45"/>
    <mergeCell ref="O42:Y42"/>
    <mergeCell ref="Z43:AB43"/>
    <mergeCell ref="D43:Y43"/>
    <mergeCell ref="C36:X36"/>
    <mergeCell ref="D42:N42"/>
    <mergeCell ref="AN37:AS37"/>
    <mergeCell ref="AF39:AS39"/>
    <mergeCell ref="Z40:AB40"/>
    <mergeCell ref="Z39:AB39"/>
    <mergeCell ref="D39:N39"/>
    <mergeCell ref="O39:Y39"/>
    <mergeCell ref="Z41:AB41"/>
    <mergeCell ref="Z42:AB42"/>
    <mergeCell ref="D40:N40"/>
    <mergeCell ref="D41:N41"/>
    <mergeCell ref="O40:Y40"/>
    <mergeCell ref="O41:Y41"/>
    <mergeCell ref="BD21:BH21"/>
    <mergeCell ref="BC22:BF22"/>
    <mergeCell ref="AK21:AZ21"/>
    <mergeCell ref="AK22:AN22"/>
    <mergeCell ref="AT22:AW22"/>
    <mergeCell ref="AV16:BH16"/>
    <mergeCell ref="AJ18:BH18"/>
    <mergeCell ref="AJ19:BH19"/>
    <mergeCell ref="AK20:AZ20"/>
    <mergeCell ref="BD20:BH20"/>
    <mergeCell ref="G16:AB17"/>
    <mergeCell ref="C16:F17"/>
    <mergeCell ref="E15:K15"/>
    <mergeCell ref="S15:AB15"/>
    <mergeCell ref="AO15:AR15"/>
    <mergeCell ref="AI16:AN16"/>
    <mergeCell ref="R21:U21"/>
    <mergeCell ref="M27:AB27"/>
    <mergeCell ref="AI6:AN6"/>
    <mergeCell ref="AV6:BH6"/>
    <mergeCell ref="AJ8:BH8"/>
    <mergeCell ref="AJ9:BH9"/>
    <mergeCell ref="BD10:BH10"/>
    <mergeCell ref="AK10:AZ10"/>
    <mergeCell ref="BD11:BH11"/>
    <mergeCell ref="AK11:AZ11"/>
    <mergeCell ref="AK12:AN12"/>
    <mergeCell ref="AT12:AW12"/>
    <mergeCell ref="BC12:BF12"/>
    <mergeCell ref="F13:AB13"/>
    <mergeCell ref="F12:AB12"/>
    <mergeCell ref="F11:AB11"/>
    <mergeCell ref="AM35:BH35"/>
    <mergeCell ref="BD31:BH31"/>
    <mergeCell ref="AK32:AN32"/>
    <mergeCell ref="AT32:AW32"/>
    <mergeCell ref="BC32:BF32"/>
    <mergeCell ref="AM34:BH34"/>
    <mergeCell ref="AK31:AZ31"/>
    <mergeCell ref="H33:M33"/>
    <mergeCell ref="AO25:AR25"/>
    <mergeCell ref="AI26:AN26"/>
    <mergeCell ref="AV26:BH26"/>
    <mergeCell ref="AJ28:BH28"/>
    <mergeCell ref="AJ29:BH29"/>
    <mergeCell ref="AK30:AZ30"/>
    <mergeCell ref="BD30:BH30"/>
    <mergeCell ref="M28:AB28"/>
    <mergeCell ref="J29:L29"/>
    <mergeCell ref="O29:AB29"/>
    <mergeCell ref="H35:AB35"/>
    <mergeCell ref="Y36:AB36"/>
    <mergeCell ref="H18:AB18"/>
    <mergeCell ref="E20:AB20"/>
    <mergeCell ref="E24:M24"/>
    <mergeCell ref="R24:AB24"/>
    <mergeCell ref="G22:AB23"/>
    <mergeCell ref="Y21:AB21"/>
    <mergeCell ref="J21:M21"/>
    <mergeCell ref="E21:G21"/>
    <mergeCell ref="C30:H31"/>
    <mergeCell ref="I30:AB31"/>
    <mergeCell ref="H32:M32"/>
    <mergeCell ref="S32:AB32"/>
    <mergeCell ref="H34:M34"/>
    <mergeCell ref="S33:AB33"/>
  </mergeCells>
  <phoneticPr fontId="10" type="noConversion"/>
  <dataValidations count="17">
    <dataValidation type="date" allowBlank="1" showInputMessage="1" showErrorMessage="1" error="Неверная дата рождения" sqref="S15:AB15" xr:uid="{00000000-0002-0000-0000-000000000000}">
      <formula1>NOW()-30*12*80</formula1>
      <formula2>NOW()-30*12*10</formula2>
    </dataValidation>
    <dataValidation type="textLength" allowBlank="1" showInputMessage="1" showErrorMessage="1" sqref="J21:M21" xr:uid="{00000000-0002-0000-0000-000001000000}">
      <formula1>0</formula1>
      <formula2>10</formula2>
    </dataValidation>
    <dataValidation type="textLength" allowBlank="1" showInputMessage="1" showErrorMessage="1" sqref="E21:G21 H33:M33" xr:uid="{00000000-0002-0000-0000-000002000000}">
      <formula1>0</formula1>
      <formula2>6</formula2>
    </dataValidation>
    <dataValidation type="date" allowBlank="1" showInputMessage="1" showErrorMessage="1" sqref="R21:U21" xr:uid="{00000000-0002-0000-0000-000003000000}">
      <formula1>S15</formula1>
      <formula2>NOW()</formula2>
    </dataValidation>
    <dataValidation type="date" allowBlank="1" showInputMessage="1" showErrorMessage="1" sqref="H32:M32" xr:uid="{00000000-0002-0000-0000-000004000000}">
      <formula1>S15</formula1>
      <formula2>NOW()</formula2>
    </dataValidation>
    <dataValidation type="textLength" allowBlank="1" showInputMessage="1" showErrorMessage="1" sqref="S33:AB33" xr:uid="{00000000-0002-0000-0000-000005000000}">
      <formula1>0</formula1>
      <formula2>14</formula2>
    </dataValidation>
    <dataValidation type="list" allowBlank="1" showInputMessage="1" showErrorMessage="1" sqref="D40:N42" xr:uid="{00000000-0002-0000-0000-000006000000}">
      <formula1>Специальность1</formula1>
    </dataValidation>
    <dataValidation type="decimal" allowBlank="1" showInputMessage="1" showErrorMessage="1" sqref="H34:M34" xr:uid="{00000000-0002-0000-0000-000007000000}">
      <formula1>0</formula1>
      <formula2>5</formula2>
    </dataValidation>
    <dataValidation type="list" allowBlank="1" showInputMessage="1" showErrorMessage="1" sqref="O40:Y40" xr:uid="{00000000-0002-0000-0000-000008000000}">
      <formula1>ФормаОбучения1</formula1>
    </dataValidation>
    <dataValidation type="list" allowBlank="1" showInputMessage="1" showErrorMessage="1" sqref="Z40:AB40" xr:uid="{00000000-0002-0000-0000-000009000000}">
      <formula1>Финансирование1</formula1>
    </dataValidation>
    <dataValidation type="list" allowBlank="1" showInputMessage="1" showErrorMessage="1" sqref="O41:Y41" xr:uid="{00000000-0002-0000-0000-00000A000000}">
      <formula1>ФормаОбучения2</formula1>
    </dataValidation>
    <dataValidation type="list" allowBlank="1" showInputMessage="1" showErrorMessage="1" sqref="Z41:AB41" xr:uid="{00000000-0002-0000-0000-00000B000000}">
      <formula1>Финансирование2</formula1>
    </dataValidation>
    <dataValidation type="list" allowBlank="1" showInputMessage="1" showErrorMessage="1" sqref="O42:Y42" xr:uid="{00000000-0002-0000-0000-00000C000000}">
      <formula1>ФормаОбучения3</formula1>
    </dataValidation>
    <dataValidation type="list" allowBlank="1" showInputMessage="1" showErrorMessage="1" sqref="Z42:AB42" xr:uid="{00000000-0002-0000-0000-00000D000000}">
      <formula1>Финансирование3</formula1>
    </dataValidation>
    <dataValidation type="list" allowBlank="1" showInputMessage="1" showErrorMessage="1" sqref="BD30:BH30 BD10:BH10 BD20:BH20" xr:uid="{00000000-0002-0000-0000-00000E000000}">
      <formula1>СокращениеНП</formula1>
    </dataValidation>
    <dataValidation type="list" allowBlank="1" showInputMessage="1" showErrorMessage="1" sqref="AV6:BH6 AV16:BH16 AV26:BH26" xr:uid="{00000000-0002-0000-0000-000010000000}">
      <formula1>Регион</formula1>
    </dataValidation>
    <dataValidation type="list" allowBlank="1" showInputMessage="1" showErrorMessage="1" sqref="BD11:BH11 BD21:BH21 BD31:BH31" xr:uid="{00000000-0002-0000-0000-000012000000}">
      <formula1>СокращениеУлицы</formula1>
    </dataValidation>
  </dataValidations>
  <printOptions horizontalCentered="1" verticalCentered="1"/>
  <pageMargins left="0.15748031496062992" right="0.15748031496062992" top="0.43307086614173229" bottom="0.15748031496062992" header="0.35433070866141736" footer="0"/>
  <pageSetup paperSize="9" scale="54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16000000}">
          <x14:formula1>
            <xm:f>Справочники!$A$2:$A$3</xm:f>
          </x14:formula1>
          <xm:sqref>AO15:AR15 AO25:AR25 Y36:AB36 AN37:AS38</xm:sqref>
        </x14:dataValidation>
        <x14:dataValidation type="list" allowBlank="1" showInputMessage="1" showErrorMessage="1" xr:uid="{00000000-0002-0000-0000-000017000000}">
          <x14:formula1>
            <xm:f>Справочники!$B$2:$B$3</xm:f>
          </x14:formula1>
          <xm:sqref>E15:K15</xm:sqref>
        </x14:dataValidation>
        <x14:dataValidation type="list" allowBlank="1" showInputMessage="1" showErrorMessage="1" xr:uid="{00000000-0002-0000-0000-000018000000}">
          <x14:formula1>
            <xm:f>Справочники!$G$2:$G$5</xm:f>
          </x14:formula1>
          <xm:sqref>H18:AB18</xm:sqref>
        </x14:dataValidation>
        <x14:dataValidation type="list" showInputMessage="1" showErrorMessage="1" xr:uid="{00000000-0002-0000-0000-000019000000}">
          <x14:formula1>
            <xm:f>Справочники!$K$2:$K$5</xm:f>
          </x14:formula1>
          <xm:sqref>H35:AB35</xm:sqref>
        </x14:dataValidation>
        <x14:dataValidation type="list" allowBlank="1" showInputMessage="1" showErrorMessage="1" xr:uid="{00000000-0002-0000-0000-00001A000000}">
          <x14:formula1>
            <xm:f>Справочники!$C$2:$C$5</xm:f>
          </x14:formula1>
          <xm:sqref>M27:AB27</xm:sqref>
        </x14:dataValidation>
        <x14:dataValidation type="list" allowBlank="1" showInputMessage="1" showErrorMessage="1" xr:uid="{00000000-0002-0000-0000-00001B000000}">
          <x14:formula1>
            <xm:f>Справочники!$F$2:$F$3</xm:f>
          </x14:formula1>
          <xm:sqref>E20:AB20</xm:sqref>
        </x14:dataValidation>
        <x14:dataValidation type="list" allowBlank="1" showInputMessage="1" showErrorMessage="1" xr:uid="{00000000-0002-0000-0000-00001C000000}">
          <x14:formula1>
            <xm:f>Справочники!$I$2:$I$30</xm:f>
          </x14:formula1>
          <xm:sqref>M28:AB28</xm:sqref>
        </x14:dataValidation>
        <x14:dataValidation type="list" allowBlank="1" showInputMessage="1" showErrorMessage="1" xr:uid="{00000000-0002-0000-0000-00001D000000}">
          <x14:formula1>
            <xm:f>Справочники!$J$2:$J$6</xm:f>
          </x14:formula1>
          <xm:sqref>S32:AB32</xm:sqref>
        </x14:dataValidation>
        <x14:dataValidation type="list" showInputMessage="1" showErrorMessage="1" xr:uid="{00000000-0002-0000-0000-00001E000000}">
          <x14:formula1>
            <xm:f>Справочники!$V$2:$V$4</xm:f>
          </x14:formula1>
          <xm:sqref>Z43</xm:sqref>
        </x14:dataValidation>
        <x14:dataValidation type="list" allowBlank="1" showInputMessage="1" showErrorMessage="1" xr:uid="{00000000-0002-0000-0000-00001F000000}">
          <x14:formula1>
            <xm:f>Справочники!$D$2:$D$6</xm:f>
          </x14:formula1>
          <xm:sqref>AT39:BH39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J51"/>
  <sheetViews>
    <sheetView topLeftCell="A10" zoomScale="85" zoomScaleNormal="85" workbookViewId="0">
      <selection activeCell="AD23" sqref="AD23"/>
    </sheetView>
  </sheetViews>
  <sheetFormatPr defaultColWidth="9.109375" defaultRowHeight="13.8" x14ac:dyDescent="0.25"/>
  <cols>
    <col min="1" max="1" width="3" style="39" customWidth="1"/>
    <col min="2" max="8" width="3.109375" style="39" customWidth="1"/>
    <col min="9" max="9" width="3.5546875" style="39" customWidth="1"/>
    <col min="10" max="28" width="3.109375" style="39" customWidth="1"/>
    <col min="29" max="29" width="4.6640625" style="39" customWidth="1"/>
    <col min="30" max="30" width="3.109375" style="39" customWidth="1"/>
    <col min="31" max="31" width="6.6640625" style="39" customWidth="1"/>
    <col min="32" max="50" width="3" style="39" customWidth="1"/>
    <col min="51" max="55" width="3.109375" style="39" customWidth="1"/>
    <col min="56" max="62" width="3.33203125" style="39" customWidth="1"/>
    <col min="63" max="16384" width="9.109375" style="39"/>
  </cols>
  <sheetData>
    <row r="1" spans="2:62" ht="15.75" customHeight="1" thickBot="1" x14ac:dyDescent="0.35">
      <c r="B1" s="6" t="s">
        <v>25</v>
      </c>
      <c r="C1" s="34"/>
      <c r="D1" s="34"/>
      <c r="E1" s="34"/>
      <c r="F1" s="34"/>
      <c r="G1" s="34"/>
      <c r="H1" s="34"/>
      <c r="I1" s="34"/>
      <c r="J1" s="34"/>
      <c r="K1" s="34"/>
      <c r="L1" s="2"/>
      <c r="M1" s="3"/>
      <c r="N1" s="3"/>
      <c r="O1" s="3"/>
      <c r="P1" s="3"/>
      <c r="Q1" s="4"/>
      <c r="R1" s="34"/>
      <c r="S1" s="2"/>
      <c r="T1" s="3"/>
      <c r="U1" s="3"/>
      <c r="V1" s="3"/>
      <c r="W1" s="3"/>
      <c r="X1" s="4"/>
      <c r="Y1" s="34"/>
      <c r="Z1" s="34"/>
      <c r="AA1" s="34"/>
      <c r="AB1" s="34"/>
      <c r="AC1" s="34"/>
      <c r="AD1" s="34"/>
      <c r="AE1" s="34"/>
      <c r="AF1" s="6" t="s">
        <v>26</v>
      </c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2"/>
      <c r="AW1" s="3"/>
      <c r="AX1" s="3"/>
      <c r="AY1" s="3"/>
      <c r="AZ1" s="3"/>
      <c r="BA1" s="4"/>
      <c r="BB1" s="34"/>
      <c r="BC1" s="2"/>
      <c r="BD1" s="3"/>
      <c r="BE1" s="3"/>
      <c r="BF1" s="3"/>
      <c r="BG1" s="3"/>
      <c r="BH1" s="4"/>
      <c r="BI1" s="34"/>
    </row>
    <row r="2" spans="2:62" ht="15.75" customHeight="1" x14ac:dyDescent="0.25">
      <c r="B2" s="34"/>
      <c r="C2" s="34"/>
      <c r="D2" s="34"/>
      <c r="E2" s="34"/>
      <c r="F2" s="34"/>
      <c r="G2" s="34"/>
      <c r="H2" s="34"/>
      <c r="I2" s="34"/>
      <c r="J2" s="34"/>
      <c r="K2" s="34"/>
      <c r="L2" s="5" t="s">
        <v>389</v>
      </c>
      <c r="M2" s="34"/>
      <c r="N2" s="34"/>
      <c r="O2" s="34"/>
      <c r="P2" s="34"/>
      <c r="Q2" s="34"/>
      <c r="R2" s="34"/>
      <c r="S2" s="34"/>
      <c r="T2" s="5" t="s">
        <v>0</v>
      </c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5" t="s">
        <v>389</v>
      </c>
      <c r="AW2" s="34"/>
      <c r="AX2" s="34"/>
      <c r="AY2" s="34"/>
      <c r="AZ2" s="34"/>
      <c r="BA2" s="34"/>
      <c r="BB2" s="34"/>
      <c r="BC2" s="34"/>
      <c r="BD2" s="5" t="s">
        <v>0</v>
      </c>
      <c r="BE2" s="34"/>
      <c r="BF2" s="34"/>
      <c r="BG2" s="34"/>
      <c r="BH2" s="34"/>
      <c r="BI2" s="34"/>
    </row>
    <row r="3" spans="2:62" ht="15.75" customHeight="1" x14ac:dyDescent="0.35">
      <c r="B3" s="34"/>
      <c r="C3" s="34"/>
      <c r="D3" s="7"/>
      <c r="E3" s="34"/>
      <c r="F3" s="34"/>
      <c r="G3" s="8" t="s">
        <v>563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6"/>
      <c r="AK3" s="34"/>
      <c r="AL3" s="34"/>
      <c r="AN3" s="34"/>
      <c r="AO3" s="8" t="s">
        <v>563</v>
      </c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34"/>
      <c r="BC3" s="34"/>
      <c r="BD3" s="34"/>
    </row>
    <row r="4" spans="2:62" ht="15.75" customHeight="1" thickBot="1" x14ac:dyDescent="0.4">
      <c r="B4" s="34"/>
      <c r="C4" s="34"/>
      <c r="D4" s="7"/>
      <c r="E4" s="34"/>
      <c r="F4" s="34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15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47"/>
      <c r="BF4" s="47"/>
      <c r="BG4" s="47"/>
      <c r="BH4" s="47"/>
      <c r="BI4" s="47"/>
      <c r="BJ4" s="47"/>
    </row>
    <row r="5" spans="2:62" ht="15.75" customHeight="1" x14ac:dyDescent="0.3">
      <c r="B5" s="82" t="s">
        <v>560</v>
      </c>
      <c r="C5" s="83"/>
      <c r="D5" s="83"/>
      <c r="E5" s="83"/>
      <c r="F5" s="83"/>
      <c r="G5" s="84"/>
      <c r="H5" s="85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6"/>
      <c r="AB5" s="34"/>
      <c r="AC5" s="34"/>
      <c r="AD5" s="34"/>
      <c r="AE5" s="34"/>
      <c r="AF5" s="44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44"/>
      <c r="BF5" s="44"/>
      <c r="BG5" s="44"/>
      <c r="BH5" s="44"/>
      <c r="BI5" s="44"/>
      <c r="BJ5" s="44"/>
    </row>
    <row r="6" spans="2:62" ht="15.75" customHeight="1" x14ac:dyDescent="0.3">
      <c r="B6" s="49"/>
      <c r="C6" s="46"/>
      <c r="D6" s="46"/>
      <c r="E6" s="46"/>
      <c r="F6" s="46"/>
      <c r="G6" s="46"/>
      <c r="H6" s="35"/>
      <c r="I6" s="46"/>
      <c r="J6" s="46"/>
      <c r="K6" s="46"/>
      <c r="L6" s="35"/>
      <c r="M6" s="46"/>
      <c r="N6" s="46"/>
      <c r="O6" s="46"/>
      <c r="P6" s="46"/>
      <c r="Q6" s="46"/>
      <c r="R6" s="35"/>
      <c r="S6" s="46"/>
      <c r="T6" s="46"/>
      <c r="U6" s="35"/>
      <c r="V6" s="35"/>
      <c r="W6" s="35"/>
      <c r="X6" s="46"/>
      <c r="Y6" s="46"/>
      <c r="Z6" s="46"/>
      <c r="AA6" s="87"/>
      <c r="AB6" s="10"/>
      <c r="AC6" s="10"/>
      <c r="AD6" s="1"/>
      <c r="AE6" s="1"/>
      <c r="AF6" s="20" t="s">
        <v>28</v>
      </c>
      <c r="AG6" s="20"/>
      <c r="AH6" s="20"/>
      <c r="AI6" s="20"/>
      <c r="AJ6" s="20"/>
      <c r="AK6" s="20"/>
      <c r="AL6" s="20"/>
      <c r="AM6" s="20"/>
      <c r="AN6" s="20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48"/>
      <c r="BF6" s="48"/>
      <c r="BG6" s="48"/>
      <c r="BH6" s="48"/>
      <c r="BI6" s="48"/>
      <c r="BJ6" s="48"/>
    </row>
    <row r="7" spans="2:62" ht="15.75" customHeight="1" x14ac:dyDescent="0.3">
      <c r="B7" s="196" t="s">
        <v>349</v>
      </c>
      <c r="C7" s="197"/>
      <c r="D7" s="197"/>
      <c r="E7" s="197"/>
      <c r="F7" s="197"/>
      <c r="G7" s="197"/>
      <c r="H7" s="197"/>
      <c r="I7" s="27"/>
      <c r="J7" s="27" t="s">
        <v>391</v>
      </c>
      <c r="K7" s="27"/>
      <c r="L7" s="27"/>
      <c r="M7" s="27"/>
      <c r="N7" s="27"/>
      <c r="O7" s="27"/>
      <c r="P7" s="197" t="s">
        <v>351</v>
      </c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8"/>
      <c r="AB7" s="10"/>
      <c r="AC7" s="10"/>
      <c r="AD7" s="1"/>
      <c r="AE7" s="1"/>
      <c r="AF7" s="11" t="s">
        <v>617</v>
      </c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44"/>
      <c r="BF7" s="44"/>
      <c r="BG7" s="44"/>
      <c r="BH7" s="44"/>
      <c r="BI7" s="44"/>
      <c r="BJ7" s="44"/>
    </row>
    <row r="8" spans="2:62" ht="15.75" customHeight="1" x14ac:dyDescent="0.25">
      <c r="B8" s="49" t="s">
        <v>390</v>
      </c>
      <c r="C8" s="35"/>
      <c r="D8" s="35"/>
      <c r="E8" s="35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88"/>
      <c r="AB8" s="35"/>
      <c r="AC8" s="35"/>
      <c r="AD8" s="34"/>
      <c r="AE8" s="34"/>
      <c r="AF8" s="44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44"/>
    </row>
    <row r="9" spans="2:62" ht="15.75" customHeight="1" x14ac:dyDescent="0.25">
      <c r="B9" s="19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1"/>
      <c r="AB9" s="35"/>
      <c r="AC9" s="35"/>
      <c r="AD9" s="34"/>
      <c r="AE9" s="34"/>
      <c r="AF9" s="34" t="s">
        <v>618</v>
      </c>
      <c r="AJ9" s="35"/>
      <c r="AK9" s="211" t="s">
        <v>23</v>
      </c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</row>
    <row r="10" spans="2:62" ht="15.75" customHeight="1" x14ac:dyDescent="0.25">
      <c r="B10" s="202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4"/>
      <c r="AB10" s="35"/>
      <c r="AC10" s="35"/>
      <c r="AD10" s="34"/>
      <c r="AE10" s="34"/>
      <c r="AF10" s="44"/>
      <c r="AG10" s="12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44"/>
      <c r="BF10" s="44"/>
      <c r="BG10" s="44"/>
      <c r="BH10" s="44"/>
      <c r="BI10" s="44"/>
      <c r="BJ10" s="44"/>
    </row>
    <row r="11" spans="2:62" ht="15.75" customHeight="1" x14ac:dyDescent="0.25">
      <c r="B11" s="49" t="s">
        <v>561</v>
      </c>
      <c r="C11" s="46"/>
      <c r="D11" s="46"/>
      <c r="E11" s="46"/>
      <c r="F11" s="46"/>
      <c r="G11" s="46"/>
      <c r="H11" s="35"/>
      <c r="I11" s="46"/>
      <c r="J11" s="46"/>
      <c r="K11" s="46"/>
      <c r="L11" s="35"/>
      <c r="M11" s="46"/>
      <c r="N11" s="46"/>
      <c r="O11" s="46"/>
      <c r="P11" s="46"/>
      <c r="Q11" s="46"/>
      <c r="R11" s="35"/>
      <c r="S11" s="46"/>
      <c r="T11" s="46"/>
      <c r="U11" s="35"/>
      <c r="V11" s="35"/>
      <c r="W11" s="35"/>
      <c r="X11" s="46"/>
      <c r="Y11" s="46"/>
      <c r="Z11" s="46"/>
      <c r="AA11" s="87"/>
      <c r="AB11" s="35"/>
      <c r="AC11" s="35"/>
      <c r="AD11" s="34"/>
      <c r="AE11" s="34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44"/>
      <c r="BF11" s="44"/>
      <c r="BG11" s="44"/>
      <c r="BH11" s="44"/>
      <c r="BI11" s="44"/>
      <c r="BJ11" s="44"/>
    </row>
    <row r="12" spans="2:62" ht="15.75" customHeight="1" x14ac:dyDescent="0.25">
      <c r="B12" s="199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1"/>
      <c r="AB12" s="35"/>
      <c r="AC12" s="35"/>
      <c r="AD12" s="34"/>
      <c r="AE12" s="34"/>
      <c r="AF12" s="11" t="s">
        <v>29</v>
      </c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44"/>
      <c r="BF12" s="44"/>
      <c r="BG12" s="44"/>
      <c r="BH12" s="44"/>
      <c r="BI12" s="44"/>
      <c r="BJ12" s="44"/>
    </row>
    <row r="13" spans="2:62" ht="15.75" customHeight="1" x14ac:dyDescent="0.25">
      <c r="B13" s="202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4"/>
      <c r="AB13" s="35"/>
      <c r="AC13" s="35"/>
      <c r="AD13" s="34"/>
      <c r="AE13" s="34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44"/>
      <c r="BF13" s="44"/>
      <c r="BG13" s="44"/>
      <c r="BH13" s="44"/>
      <c r="BI13" s="44"/>
      <c r="BJ13" s="44"/>
    </row>
    <row r="14" spans="2:62" ht="15.75" customHeight="1" x14ac:dyDescent="0.25">
      <c r="B14" s="49" t="s">
        <v>562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64"/>
      <c r="AB14" s="44"/>
      <c r="AC14" s="44"/>
      <c r="AD14" s="44"/>
      <c r="AE14" s="44"/>
      <c r="AF14" s="34" t="s">
        <v>129</v>
      </c>
      <c r="AG14" s="35"/>
      <c r="AH14" s="35"/>
      <c r="AI14" s="35"/>
      <c r="AJ14" s="35"/>
      <c r="AK14" s="35"/>
      <c r="AL14" s="35"/>
      <c r="AM14" s="35"/>
      <c r="AN14" s="93" t="s">
        <v>23</v>
      </c>
      <c r="AO14" s="93"/>
      <c r="AP14" s="93"/>
      <c r="AQ14" s="21"/>
      <c r="AR14" s="21"/>
      <c r="AS14" s="21"/>
      <c r="AT14" s="21"/>
      <c r="AU14" s="21"/>
      <c r="AV14" s="21"/>
      <c r="AW14" s="212"/>
      <c r="AX14" s="212"/>
      <c r="AY14" s="212"/>
      <c r="AZ14" s="212"/>
      <c r="BA14" s="212"/>
      <c r="BB14" s="212"/>
      <c r="BC14" s="212"/>
      <c r="BD14" s="212"/>
      <c r="BE14" s="212"/>
      <c r="BF14" s="44"/>
      <c r="BG14" s="44"/>
      <c r="BH14" s="44"/>
      <c r="BI14" s="44"/>
      <c r="BJ14" s="44"/>
    </row>
    <row r="15" spans="2:62" ht="15.75" customHeight="1" x14ac:dyDescent="0.25"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7"/>
      <c r="AB15" s="44"/>
      <c r="AC15" s="44"/>
      <c r="AD15" s="44"/>
      <c r="AE15" s="44"/>
      <c r="AF15" s="44"/>
      <c r="AG15" s="12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44"/>
      <c r="BF15" s="44"/>
      <c r="BG15" s="44"/>
      <c r="BH15" s="44"/>
      <c r="BI15" s="44"/>
      <c r="BJ15" s="44"/>
    </row>
    <row r="16" spans="2:62" ht="15.75" customHeight="1" x14ac:dyDescent="0.25">
      <c r="B16" s="49" t="s">
        <v>559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64"/>
      <c r="AB16" s="44"/>
      <c r="AC16" s="44"/>
      <c r="AD16" s="44"/>
      <c r="AE16" s="44"/>
      <c r="AF16" s="34" t="s">
        <v>130</v>
      </c>
      <c r="AG16" s="35"/>
      <c r="AH16" s="35"/>
      <c r="AI16" s="35"/>
      <c r="AJ16" s="35"/>
      <c r="AK16" s="35"/>
      <c r="AL16" s="35"/>
      <c r="AM16" s="35"/>
      <c r="AN16" s="213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5"/>
    </row>
    <row r="17" spans="2:62" ht="15.75" customHeight="1" thickBot="1" x14ac:dyDescent="0.35"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10"/>
      <c r="AB17" s="44"/>
      <c r="AC17" s="44"/>
      <c r="AD17" s="44"/>
      <c r="AE17" s="44"/>
      <c r="AF17" s="10"/>
      <c r="AG17" s="10"/>
      <c r="AH17" s="10"/>
      <c r="AI17" s="35"/>
      <c r="AJ17" s="35"/>
      <c r="AK17" s="35"/>
      <c r="AL17" s="35"/>
      <c r="AM17" s="35"/>
      <c r="AN17" s="216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8"/>
    </row>
    <row r="18" spans="2:62" ht="15.75" customHeight="1" thickBot="1" x14ac:dyDescent="0.3">
      <c r="B18" s="34"/>
      <c r="C18" s="45"/>
      <c r="D18" s="45"/>
      <c r="E18" s="45"/>
      <c r="F18" s="45"/>
      <c r="G18" s="45"/>
      <c r="H18" s="34"/>
      <c r="I18" s="45"/>
      <c r="J18" s="45"/>
      <c r="K18" s="45"/>
      <c r="L18" s="34"/>
      <c r="M18" s="45"/>
      <c r="N18" s="45"/>
      <c r="O18" s="45"/>
      <c r="P18" s="45"/>
      <c r="Q18" s="45"/>
      <c r="R18" s="34"/>
      <c r="S18" s="45"/>
      <c r="T18" s="45"/>
      <c r="U18" s="34"/>
      <c r="V18" s="34"/>
      <c r="W18" s="34"/>
      <c r="X18" s="45"/>
      <c r="Y18" s="45"/>
      <c r="Z18" s="45"/>
      <c r="AA18" s="45"/>
      <c r="AB18" s="44"/>
      <c r="AC18" s="44"/>
      <c r="AD18" s="44"/>
      <c r="AE18" s="44"/>
      <c r="AF18" s="35"/>
      <c r="AG18" s="35"/>
      <c r="AH18" s="35"/>
      <c r="AI18" s="35"/>
      <c r="AJ18" s="35"/>
      <c r="AK18" s="35"/>
      <c r="AL18" s="35"/>
      <c r="AM18" s="35"/>
      <c r="AN18" s="219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1"/>
    </row>
    <row r="19" spans="2:62" ht="15.75" customHeight="1" x14ac:dyDescent="0.3">
      <c r="B19" s="82" t="s">
        <v>568</v>
      </c>
      <c r="C19" s="89"/>
      <c r="D19" s="89"/>
      <c r="E19" s="89"/>
      <c r="F19" s="89"/>
      <c r="G19" s="89"/>
      <c r="H19" s="60"/>
      <c r="I19" s="89"/>
      <c r="J19" s="89"/>
      <c r="K19" s="89"/>
      <c r="L19" s="60"/>
      <c r="M19" s="89"/>
      <c r="N19" s="89"/>
      <c r="O19" s="89"/>
      <c r="P19" s="89"/>
      <c r="Q19" s="89"/>
      <c r="R19" s="60"/>
      <c r="S19" s="89"/>
      <c r="T19" s="89"/>
      <c r="U19" s="60"/>
      <c r="V19" s="60"/>
      <c r="W19" s="60"/>
      <c r="X19" s="89"/>
      <c r="Y19" s="89"/>
      <c r="Z19" s="89"/>
      <c r="AA19" s="90"/>
      <c r="AB19" s="44"/>
      <c r="AC19" s="44"/>
      <c r="AD19" s="44"/>
      <c r="AE19" s="44"/>
      <c r="AF19" s="11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44"/>
      <c r="BG19" s="44"/>
      <c r="BH19" s="44"/>
      <c r="BI19" s="44"/>
      <c r="BJ19" s="44"/>
    </row>
    <row r="20" spans="2:62" ht="15.75" customHeight="1" x14ac:dyDescent="0.25">
      <c r="B20" s="49"/>
      <c r="C20" s="46"/>
      <c r="D20" s="46"/>
      <c r="E20" s="46"/>
      <c r="F20" s="46"/>
      <c r="G20" s="46"/>
      <c r="H20" s="35"/>
      <c r="I20" s="46"/>
      <c r="J20" s="46"/>
      <c r="K20" s="46"/>
      <c r="L20" s="35"/>
      <c r="M20" s="46"/>
      <c r="N20" s="46"/>
      <c r="O20" s="46"/>
      <c r="P20" s="46"/>
      <c r="Q20" s="46"/>
      <c r="R20" s="35"/>
      <c r="S20" s="46"/>
      <c r="T20" s="46"/>
      <c r="U20" s="35"/>
      <c r="V20" s="35"/>
      <c r="W20" s="35"/>
      <c r="X20" s="46"/>
      <c r="Y20" s="46"/>
      <c r="Z20" s="46"/>
      <c r="AA20" s="87"/>
      <c r="AB20" s="44"/>
      <c r="AC20" s="44"/>
      <c r="AD20" s="44"/>
      <c r="AE20" s="44"/>
      <c r="AF20" s="19"/>
      <c r="AG20" s="12"/>
      <c r="AH20" s="11"/>
      <c r="AI20" s="11"/>
      <c r="AJ20" s="11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12"/>
      <c r="AY20" s="35"/>
      <c r="AZ20" s="35"/>
      <c r="BA20" s="35"/>
      <c r="BB20" s="35"/>
      <c r="BC20" s="35"/>
      <c r="BD20" s="35"/>
      <c r="BE20" s="44"/>
      <c r="BF20" s="44"/>
      <c r="BG20" s="44"/>
      <c r="BH20" s="44"/>
      <c r="BI20" s="44"/>
      <c r="BJ20" s="44"/>
    </row>
    <row r="21" spans="2:62" ht="15.75" customHeight="1" x14ac:dyDescent="0.3">
      <c r="B21" s="49" t="s">
        <v>569</v>
      </c>
      <c r="C21" s="35"/>
      <c r="D21" s="35"/>
      <c r="E21" s="35"/>
      <c r="F21" s="35"/>
      <c r="G21" s="35"/>
      <c r="H21" s="35"/>
      <c r="I21" s="35"/>
      <c r="J21" s="222" t="s">
        <v>23</v>
      </c>
      <c r="K21" s="222"/>
      <c r="L21" s="222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64"/>
      <c r="AB21" s="44"/>
      <c r="AC21" s="44"/>
      <c r="AD21" s="44"/>
      <c r="AE21" s="44"/>
      <c r="AF21" s="20" t="s">
        <v>27</v>
      </c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44"/>
      <c r="BG21" s="44"/>
      <c r="BH21" s="44"/>
      <c r="BI21" s="44"/>
      <c r="BJ21" s="44"/>
    </row>
    <row r="22" spans="2:62" ht="15.75" customHeight="1" x14ac:dyDescent="0.25">
      <c r="B22" s="49" t="s">
        <v>127</v>
      </c>
      <c r="C22" s="44"/>
      <c r="D22" s="44"/>
      <c r="E22" s="44"/>
      <c r="F22" s="44"/>
      <c r="G22" s="44"/>
      <c r="H22" s="44"/>
      <c r="I22" s="44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137"/>
      <c r="AB22" s="44"/>
      <c r="AC22" s="44"/>
      <c r="AD22" s="44"/>
      <c r="AE22" s="44"/>
      <c r="AF22" s="116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8"/>
    </row>
    <row r="23" spans="2:62" ht="15.75" customHeight="1" x14ac:dyDescent="0.25">
      <c r="B23" s="49" t="s">
        <v>590</v>
      </c>
      <c r="C23" s="46"/>
      <c r="D23" s="46"/>
      <c r="E23" s="46"/>
      <c r="F23" s="46"/>
      <c r="G23" s="46"/>
      <c r="H23" s="35"/>
      <c r="I23" s="46"/>
      <c r="J23" s="206"/>
      <c r="K23" s="206"/>
      <c r="L23" s="206"/>
      <c r="M23" s="206"/>
      <c r="N23" s="206"/>
      <c r="O23" s="206"/>
      <c r="P23" s="206"/>
      <c r="Q23" s="44" t="s">
        <v>128</v>
      </c>
      <c r="R23" s="44"/>
      <c r="S23" s="44"/>
      <c r="T23" s="223"/>
      <c r="U23" s="224"/>
      <c r="V23" s="224"/>
      <c r="W23" s="224"/>
      <c r="X23" s="224"/>
      <c r="Y23" s="224"/>
      <c r="Z23" s="224"/>
      <c r="AA23" s="225"/>
      <c r="AB23" s="35"/>
      <c r="AC23" s="35"/>
      <c r="AD23" s="34"/>
      <c r="AE23" s="34"/>
      <c r="AF23" s="226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8"/>
    </row>
    <row r="24" spans="2:62" ht="15.75" customHeight="1" x14ac:dyDescent="0.25">
      <c r="B24" s="49" t="s">
        <v>591</v>
      </c>
      <c r="C24" s="46"/>
      <c r="D24" s="46"/>
      <c r="E24" s="46"/>
      <c r="F24" s="46"/>
      <c r="G24" s="46"/>
      <c r="H24" s="35"/>
      <c r="I24" s="4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7"/>
      <c r="AB24" s="35"/>
      <c r="AC24" s="35"/>
      <c r="AD24" s="34"/>
      <c r="AE24" s="34"/>
      <c r="AF24" s="226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8"/>
    </row>
    <row r="25" spans="2:62" ht="15.75" customHeight="1" x14ac:dyDescent="0.25">
      <c r="B25" s="49"/>
      <c r="C25" s="35"/>
      <c r="D25" s="35"/>
      <c r="E25" s="35"/>
      <c r="F25" s="35"/>
      <c r="G25" s="35"/>
      <c r="H25" s="35"/>
      <c r="I25" s="35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7"/>
      <c r="AB25" s="35"/>
      <c r="AC25" s="35"/>
      <c r="AD25" s="34"/>
      <c r="AE25" s="34"/>
      <c r="AF25" s="226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8"/>
    </row>
    <row r="26" spans="2:62" ht="15.75" customHeight="1" x14ac:dyDescent="0.25">
      <c r="B26" s="49" t="s">
        <v>592</v>
      </c>
      <c r="C26" s="44"/>
      <c r="D26" s="44"/>
      <c r="E26" s="44"/>
      <c r="F26" s="44"/>
      <c r="G26" s="44"/>
      <c r="H26" s="44"/>
      <c r="I26" s="44"/>
      <c r="J26" s="229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1"/>
      <c r="AB26" s="35"/>
      <c r="AC26" s="35"/>
      <c r="AD26" s="34"/>
      <c r="AE26" s="34"/>
      <c r="AF26" s="226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8"/>
    </row>
    <row r="27" spans="2:62" ht="15.75" customHeight="1" thickBot="1" x14ac:dyDescent="0.3">
      <c r="B27" s="91" t="s">
        <v>593</v>
      </c>
      <c r="C27" s="67"/>
      <c r="D27" s="67"/>
      <c r="E27" s="67"/>
      <c r="F27" s="67"/>
      <c r="G27" s="67"/>
      <c r="H27" s="67"/>
      <c r="I27" s="67"/>
      <c r="J27" s="232"/>
      <c r="K27" s="232"/>
      <c r="L27" s="232"/>
      <c r="M27" s="232"/>
      <c r="N27" s="232"/>
      <c r="O27" s="232"/>
      <c r="P27" s="232"/>
      <c r="Q27" s="67"/>
      <c r="R27" s="67" t="s">
        <v>594</v>
      </c>
      <c r="S27" s="67"/>
      <c r="T27" s="233"/>
      <c r="U27" s="233"/>
      <c r="V27" s="233"/>
      <c r="W27" s="233"/>
      <c r="X27" s="233"/>
      <c r="Y27" s="233"/>
      <c r="Z27" s="233"/>
      <c r="AA27" s="234"/>
      <c r="AB27" s="35"/>
      <c r="AC27" s="35"/>
      <c r="AD27" s="34"/>
      <c r="AE27" s="34"/>
      <c r="AF27" s="119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1"/>
    </row>
    <row r="28" spans="2:62" ht="15.75" customHeight="1" thickBot="1" x14ac:dyDescent="0.3">
      <c r="B28" s="3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35"/>
      <c r="AC28" s="35"/>
      <c r="AD28" s="34"/>
      <c r="AE28" s="3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</row>
    <row r="29" spans="2:62" ht="25.5" customHeight="1" x14ac:dyDescent="0.25">
      <c r="B29" s="186" t="s">
        <v>596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90" t="s">
        <v>597</v>
      </c>
      <c r="Z29" s="190"/>
      <c r="AA29" s="190"/>
      <c r="AB29" s="190"/>
      <c r="AC29" s="190"/>
      <c r="AD29" s="191"/>
      <c r="AE29" s="34"/>
      <c r="AF29" s="53" t="s">
        <v>380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2:62" ht="15.75" customHeight="1" x14ac:dyDescent="0.25">
      <c r="B30" s="188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92"/>
      <c r="Z30" s="192"/>
      <c r="AA30" s="192"/>
      <c r="AB30" s="192"/>
      <c r="AC30" s="192"/>
      <c r="AD30" s="193"/>
      <c r="AE30" s="34"/>
      <c r="AF30" s="52"/>
      <c r="AG30" s="76" t="s">
        <v>706</v>
      </c>
      <c r="AH30" s="81" t="s">
        <v>624</v>
      </c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7"/>
      <c r="AU30" s="77"/>
      <c r="AV30" s="77"/>
      <c r="AW30" s="77"/>
      <c r="AX30" s="77"/>
      <c r="AY30" s="77"/>
      <c r="AZ30" s="77"/>
      <c r="BA30" s="77"/>
      <c r="BB30" s="77"/>
      <c r="BC30" s="77"/>
    </row>
    <row r="31" spans="2:62" ht="15.75" customHeight="1" x14ac:dyDescent="0.25">
      <c r="B31" s="194" t="s">
        <v>607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2"/>
      <c r="Z31" s="192"/>
      <c r="AA31" s="192"/>
      <c r="AB31" s="192"/>
      <c r="AC31" s="192"/>
      <c r="AD31" s="193"/>
      <c r="AE31" s="34"/>
      <c r="AF31" s="52"/>
      <c r="AG31" s="76" t="s">
        <v>707</v>
      </c>
      <c r="AH31" s="39" t="s">
        <v>712</v>
      </c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78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58"/>
    </row>
    <row r="32" spans="2:62" ht="15.75" customHeight="1" x14ac:dyDescent="0.25">
      <c r="B32" s="194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2"/>
      <c r="Z32" s="192"/>
      <c r="AA32" s="192"/>
      <c r="AB32" s="192"/>
      <c r="AC32" s="192"/>
      <c r="AD32" s="193"/>
      <c r="AE32" s="34"/>
      <c r="AF32" s="52"/>
      <c r="AG32" s="76" t="s">
        <v>708</v>
      </c>
      <c r="AH32" s="81" t="s">
        <v>703</v>
      </c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78"/>
      <c r="AT32" s="77"/>
      <c r="AU32" s="77"/>
      <c r="AV32" s="77"/>
      <c r="AW32" s="77"/>
      <c r="AX32" s="77"/>
      <c r="AY32" s="77"/>
      <c r="AZ32" s="77"/>
      <c r="BA32" s="77"/>
      <c r="BB32" s="77"/>
      <c r="BC32" s="77"/>
    </row>
    <row r="33" spans="2:56" ht="15.75" customHeight="1" x14ac:dyDescent="0.25">
      <c r="B33" s="194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2"/>
      <c r="Z33" s="192"/>
      <c r="AA33" s="192"/>
      <c r="AB33" s="192"/>
      <c r="AC33" s="192"/>
      <c r="AD33" s="193"/>
      <c r="AE33" s="34"/>
      <c r="AF33" s="52"/>
      <c r="AG33" s="76" t="s">
        <v>709</v>
      </c>
      <c r="AH33" s="58" t="s">
        <v>633</v>
      </c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78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58"/>
    </row>
    <row r="34" spans="2:56" ht="15.75" customHeight="1" x14ac:dyDescent="0.25">
      <c r="B34" s="184" t="s">
        <v>598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77"/>
      <c r="Z34" s="177"/>
      <c r="AA34" s="177"/>
      <c r="AB34" s="177"/>
      <c r="AC34" s="177"/>
      <c r="AD34" s="178"/>
      <c r="AE34" s="34"/>
      <c r="AF34" s="52"/>
      <c r="AG34" s="76" t="s">
        <v>710</v>
      </c>
      <c r="AH34" s="81" t="s">
        <v>704</v>
      </c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78"/>
      <c r="AT34" s="77"/>
      <c r="AU34" s="77"/>
      <c r="AV34" s="77"/>
      <c r="AW34" s="77"/>
      <c r="AX34" s="77"/>
      <c r="AY34" s="77"/>
      <c r="AZ34" s="77"/>
      <c r="BA34" s="77"/>
      <c r="BB34" s="77"/>
      <c r="BC34" s="77"/>
    </row>
    <row r="35" spans="2:56" ht="15.75" customHeight="1" x14ac:dyDescent="0.25"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77"/>
      <c r="Z35" s="177"/>
      <c r="AA35" s="177"/>
      <c r="AB35" s="177"/>
      <c r="AC35" s="177"/>
      <c r="AD35" s="178"/>
      <c r="AE35" s="34"/>
      <c r="AF35" s="52"/>
      <c r="AG35" s="76" t="s">
        <v>713</v>
      </c>
      <c r="AH35" s="81" t="s">
        <v>705</v>
      </c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78"/>
      <c r="AT35" s="77"/>
      <c r="AU35" s="77"/>
      <c r="AV35" s="77"/>
      <c r="AW35" s="77"/>
      <c r="AX35" s="77"/>
      <c r="AY35" s="77"/>
      <c r="AZ35" s="77"/>
      <c r="BA35" s="77"/>
      <c r="BB35" s="77"/>
      <c r="BC35" s="77"/>
    </row>
    <row r="36" spans="2:56" ht="15.75" customHeight="1" x14ac:dyDescent="0.25">
      <c r="B36" s="175" t="s">
        <v>599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7"/>
      <c r="Z36" s="177"/>
      <c r="AA36" s="177"/>
      <c r="AB36" s="177"/>
      <c r="AC36" s="177"/>
      <c r="AD36" s="178"/>
      <c r="AE36" s="34"/>
      <c r="AF36" s="52"/>
      <c r="AG36" s="76">
        <v>7</v>
      </c>
      <c r="AH36" s="58" t="s">
        <v>625</v>
      </c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78"/>
      <c r="AT36" s="77"/>
      <c r="AU36" s="77"/>
      <c r="AV36" s="77"/>
      <c r="AW36" s="77"/>
      <c r="AX36" s="77"/>
      <c r="AY36" s="77"/>
      <c r="AZ36" s="77"/>
      <c r="BA36" s="77"/>
      <c r="BB36" s="77"/>
      <c r="BC36" s="77"/>
    </row>
    <row r="37" spans="2:56" ht="15.75" customHeight="1" x14ac:dyDescent="0.25">
      <c r="B37" s="175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7"/>
      <c r="Z37" s="177"/>
      <c r="AA37" s="177"/>
      <c r="AB37" s="177"/>
      <c r="AC37" s="177"/>
      <c r="AD37" s="178"/>
      <c r="AE37" s="35"/>
      <c r="AF37" s="52"/>
      <c r="AG37" s="76">
        <v>8</v>
      </c>
      <c r="AH37" s="58" t="s">
        <v>626</v>
      </c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78"/>
      <c r="AT37" s="77"/>
      <c r="AU37" s="77"/>
      <c r="AV37" s="77"/>
      <c r="AW37" s="77"/>
      <c r="AX37" s="77"/>
      <c r="AY37" s="77"/>
      <c r="AZ37" s="77"/>
      <c r="BA37" s="77"/>
      <c r="BB37" s="77"/>
      <c r="BC37" s="77"/>
    </row>
    <row r="38" spans="2:56" ht="15.75" customHeight="1" x14ac:dyDescent="0.25">
      <c r="B38" s="175" t="s">
        <v>600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7"/>
      <c r="Z38" s="177"/>
      <c r="AA38" s="177"/>
      <c r="AB38" s="177"/>
      <c r="AC38" s="177"/>
      <c r="AD38" s="178"/>
      <c r="AE38" s="35"/>
      <c r="AF38" s="52"/>
      <c r="AG38" s="76">
        <v>9</v>
      </c>
      <c r="AH38" s="58" t="s">
        <v>627</v>
      </c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78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58"/>
    </row>
    <row r="39" spans="2:56" ht="15.75" customHeight="1" x14ac:dyDescent="0.25">
      <c r="B39" s="175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7"/>
      <c r="Z39" s="177"/>
      <c r="AA39" s="177"/>
      <c r="AB39" s="177"/>
      <c r="AC39" s="177"/>
      <c r="AD39" s="178"/>
      <c r="AE39" s="35"/>
      <c r="AF39" s="52"/>
      <c r="AG39" s="76">
        <v>10</v>
      </c>
      <c r="AH39" s="58" t="s">
        <v>628</v>
      </c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78"/>
      <c r="AT39" s="77"/>
      <c r="AU39" s="77"/>
      <c r="AV39" s="77"/>
      <c r="AW39" s="77"/>
      <c r="AX39" s="77"/>
      <c r="AY39" s="77"/>
      <c r="AZ39" s="77"/>
      <c r="BA39" s="77"/>
      <c r="BB39" s="77"/>
      <c r="BC39" s="77"/>
    </row>
    <row r="40" spans="2:56" ht="15.75" customHeight="1" x14ac:dyDescent="0.25">
      <c r="B40" s="179" t="s">
        <v>601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77"/>
      <c r="Z40" s="177"/>
      <c r="AA40" s="177"/>
      <c r="AB40" s="177"/>
      <c r="AC40" s="177"/>
      <c r="AD40" s="178"/>
      <c r="AE40" s="35"/>
      <c r="AF40" s="52"/>
      <c r="AG40" s="76">
        <v>11</v>
      </c>
      <c r="AH40" s="58" t="s">
        <v>629</v>
      </c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78"/>
      <c r="AT40" s="77"/>
      <c r="AU40" s="77"/>
      <c r="AV40" s="77"/>
      <c r="AW40" s="77"/>
      <c r="AX40" s="77"/>
      <c r="AY40" s="77"/>
      <c r="AZ40" s="77"/>
      <c r="BA40" s="77"/>
      <c r="BB40" s="77"/>
      <c r="BC40" s="77"/>
    </row>
    <row r="41" spans="2:56" ht="21" customHeight="1" x14ac:dyDescent="0.25">
      <c r="B41" s="179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77"/>
      <c r="Z41" s="177"/>
      <c r="AA41" s="177"/>
      <c r="AB41" s="177"/>
      <c r="AC41" s="177"/>
      <c r="AD41" s="178"/>
      <c r="AE41" s="35"/>
      <c r="AF41" s="52"/>
      <c r="AG41" s="76">
        <v>12</v>
      </c>
      <c r="AH41" s="58" t="s">
        <v>630</v>
      </c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78"/>
      <c r="AT41" s="77"/>
      <c r="AU41" s="77"/>
      <c r="AV41" s="77"/>
      <c r="AW41" s="77"/>
      <c r="AX41" s="77"/>
      <c r="AY41" s="77"/>
      <c r="AZ41" s="77"/>
      <c r="BA41" s="77"/>
      <c r="BB41" s="77"/>
      <c r="BC41" s="77"/>
    </row>
    <row r="42" spans="2:56" ht="15.75" customHeight="1" x14ac:dyDescent="0.25">
      <c r="B42" s="179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77"/>
      <c r="Z42" s="177"/>
      <c r="AA42" s="177"/>
      <c r="AB42" s="177"/>
      <c r="AC42" s="177"/>
      <c r="AD42" s="178"/>
      <c r="AE42" s="35"/>
      <c r="AF42" s="52"/>
      <c r="AG42" s="76">
        <v>13</v>
      </c>
      <c r="AH42" s="58" t="s">
        <v>631</v>
      </c>
      <c r="AI42" s="77"/>
      <c r="AJ42" s="77"/>
      <c r="AK42" s="77"/>
      <c r="AL42" s="77"/>
      <c r="AM42" s="77"/>
      <c r="AN42" s="77"/>
      <c r="AO42" s="77"/>
      <c r="AP42" s="77"/>
    </row>
    <row r="43" spans="2:56" ht="15.75" customHeight="1" x14ac:dyDescent="0.25">
      <c r="B43" s="179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77"/>
      <c r="Z43" s="177"/>
      <c r="AA43" s="177"/>
      <c r="AB43" s="177"/>
      <c r="AC43" s="177"/>
      <c r="AD43" s="178"/>
      <c r="AE43" s="35"/>
      <c r="AF43" s="52"/>
      <c r="AG43" s="76">
        <v>14</v>
      </c>
      <c r="AH43" s="58" t="s">
        <v>632</v>
      </c>
    </row>
    <row r="44" spans="2:56" ht="15.75" customHeight="1" x14ac:dyDescent="0.25">
      <c r="B44" s="179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77"/>
      <c r="Z44" s="177"/>
      <c r="AA44" s="177"/>
      <c r="AB44" s="177"/>
      <c r="AC44" s="177"/>
      <c r="AD44" s="178"/>
      <c r="AE44" s="34"/>
    </row>
    <row r="45" spans="2:56" ht="15.75" customHeight="1" x14ac:dyDescent="0.25">
      <c r="B45" s="179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77"/>
      <c r="Z45" s="177"/>
      <c r="AA45" s="177"/>
      <c r="AB45" s="177"/>
      <c r="AC45" s="177"/>
      <c r="AD45" s="178"/>
      <c r="AE45" s="34"/>
      <c r="AF45" s="39" t="s">
        <v>711</v>
      </c>
      <c r="AG45" s="39" t="s">
        <v>717</v>
      </c>
    </row>
    <row r="46" spans="2:56" ht="15.75" customHeight="1" x14ac:dyDescent="0.25">
      <c r="B46" s="179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77"/>
      <c r="Z46" s="177"/>
      <c r="AA46" s="177"/>
      <c r="AB46" s="177"/>
      <c r="AC46" s="177"/>
      <c r="AD46" s="178"/>
      <c r="AE46" s="34"/>
    </row>
    <row r="47" spans="2:56" ht="46.5" customHeight="1" thickBot="1" x14ac:dyDescent="0.3">
      <c r="B47" s="180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2"/>
      <c r="Z47" s="182"/>
      <c r="AA47" s="182"/>
      <c r="AB47" s="182"/>
      <c r="AC47" s="182"/>
      <c r="AD47" s="183"/>
      <c r="AE47" s="34"/>
    </row>
    <row r="48" spans="2:56" ht="15.75" customHeight="1" x14ac:dyDescent="0.25"/>
    <row r="49" spans="2:46" ht="15.75" customHeight="1" x14ac:dyDescent="0.25">
      <c r="B49" s="39" t="str">
        <f>CONCATENATE("Личная подпись ____________ /",LEFT(Заявление!$F$12,1),".",LEFT(Заявление!$F$13,1),". ",Заявление!$F$11,"/")</f>
        <v>Личная подпись ____________ /.. /</v>
      </c>
      <c r="AT49" s="39" t="str">
        <f>CONCATENATE("Личная подпись ____________ /",LEFT(Заявление!$F$12,1),".",LEFT(Заявление!$F$13,1),". ",Заявление!$F$11,"/")</f>
        <v>Личная подпись ____________ /.. /</v>
      </c>
    </row>
    <row r="50" spans="2:46" ht="15.75" customHeight="1" x14ac:dyDescent="0.25"/>
    <row r="51" spans="2:46" ht="15.75" customHeight="1" x14ac:dyDescent="0.25"/>
  </sheetData>
  <mergeCells count="31">
    <mergeCell ref="J21:L21"/>
    <mergeCell ref="J22:AA22"/>
    <mergeCell ref="J23:P23"/>
    <mergeCell ref="T23:AA23"/>
    <mergeCell ref="AF22:BJ27"/>
    <mergeCell ref="J26:AA26"/>
    <mergeCell ref="J27:P27"/>
    <mergeCell ref="T27:AA27"/>
    <mergeCell ref="J24:AA25"/>
    <mergeCell ref="B17:AA17"/>
    <mergeCell ref="AK9:BJ9"/>
    <mergeCell ref="AN14:AP14"/>
    <mergeCell ref="AW14:BE14"/>
    <mergeCell ref="AN16:BJ18"/>
    <mergeCell ref="B7:H7"/>
    <mergeCell ref="P7:AA7"/>
    <mergeCell ref="B9:AA10"/>
    <mergeCell ref="B12:AA13"/>
    <mergeCell ref="B15:AA15"/>
    <mergeCell ref="B34:X35"/>
    <mergeCell ref="Y34:AD35"/>
    <mergeCell ref="B29:X30"/>
    <mergeCell ref="Y29:AD30"/>
    <mergeCell ref="B31:X33"/>
    <mergeCell ref="Y31:AD33"/>
    <mergeCell ref="B36:X37"/>
    <mergeCell ref="Y36:AD37"/>
    <mergeCell ref="B38:X39"/>
    <mergeCell ref="Y38:AD39"/>
    <mergeCell ref="B40:X47"/>
    <mergeCell ref="Y40:AD47"/>
  </mergeCells>
  <phoneticPr fontId="10" type="noConversion"/>
  <printOptions horizontalCentered="1" verticalCentered="1"/>
  <pageMargins left="0.35433070866141736" right="0" top="0.43307086614173229" bottom="0.15748031496062992" header="0.31496062992125984" footer="0"/>
  <pageSetup paperSize="9" scale="69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Справочники!$T$2:$T$7</xm:f>
          </x14:formula1>
          <xm:sqref>P7:AA7</xm:sqref>
        </x14:dataValidation>
        <x14:dataValidation type="list" allowBlank="1" showInputMessage="1" showErrorMessage="1" xr:uid="{00000000-0002-0000-0100-000001000000}">
          <x14:formula1>
            <xm:f>Справочники!$A$2:$A$3</xm:f>
          </x14:formula1>
          <xm:sqref>AN14:AP14 J21:L21</xm:sqref>
        </x14:dataValidation>
        <x14:dataValidation type="list" allowBlank="1" showInputMessage="1" showErrorMessage="1" xr:uid="{00000000-0002-0000-0100-000002000000}">
          <x14:formula1>
            <xm:f>Справочники!$X$2:$X$6</xm:f>
          </x14:formula1>
          <xm:sqref>AK9:BJ9</xm:sqref>
        </x14:dataValidation>
        <x14:dataValidation type="list" allowBlank="1" showInputMessage="1" showErrorMessage="1" xr:uid="{00000000-0002-0000-0100-000003000000}">
          <x14:formula1>
            <xm:f>Справочники!$S$2:$S$4</xm:f>
          </x14:formula1>
          <xm:sqref>B7:H7</xm:sqref>
        </x14:dataValidation>
        <x14:dataValidation type="list" allowBlank="1" showInputMessage="1" showErrorMessage="1" xr:uid="{00000000-0002-0000-0100-000004000000}">
          <x14:formula1>
            <xm:f>Справочники!$W$2:$W$11</xm:f>
          </x14:formula1>
          <xm:sqref>J22:AA22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61"/>
  <sheetViews>
    <sheetView topLeftCell="B2" workbookViewId="0">
      <selection activeCell="R2" sqref="R2:R92"/>
    </sheetView>
  </sheetViews>
  <sheetFormatPr defaultRowHeight="14.4" x14ac:dyDescent="0.3"/>
  <cols>
    <col min="2" max="2" width="13" customWidth="1"/>
    <col min="3" max="3" width="27.6640625" customWidth="1"/>
    <col min="4" max="4" width="13.88671875" customWidth="1"/>
    <col min="5" max="5" width="13.88671875" style="69" customWidth="1"/>
    <col min="6" max="6" width="13.88671875" customWidth="1"/>
    <col min="13" max="13" width="9.109375" style="33"/>
    <col min="17" max="17" width="19.6640625" customWidth="1"/>
    <col min="18" max="18" width="24.33203125" customWidth="1"/>
    <col min="23" max="23" width="9.109375" style="33"/>
  </cols>
  <sheetData>
    <row r="1" spans="1:25" x14ac:dyDescent="0.3">
      <c r="A1" t="s">
        <v>90</v>
      </c>
      <c r="B1" t="s">
        <v>42</v>
      </c>
      <c r="C1" t="s">
        <v>41</v>
      </c>
      <c r="D1" s="50" t="s">
        <v>702</v>
      </c>
      <c r="E1" s="70" t="s">
        <v>45</v>
      </c>
      <c r="F1" s="50" t="s">
        <v>52</v>
      </c>
      <c r="G1" t="s">
        <v>49</v>
      </c>
      <c r="H1" s="50" t="s">
        <v>51</v>
      </c>
      <c r="I1" s="50" t="s">
        <v>63</v>
      </c>
      <c r="J1" t="s">
        <v>68</v>
      </c>
      <c r="K1" s="50" t="s">
        <v>73</v>
      </c>
      <c r="L1" s="50" t="s">
        <v>136</v>
      </c>
      <c r="M1" s="33" t="s">
        <v>377</v>
      </c>
      <c r="N1" t="s">
        <v>46</v>
      </c>
      <c r="O1" t="s">
        <v>368</v>
      </c>
      <c r="P1" t="s">
        <v>146</v>
      </c>
      <c r="Q1" t="s">
        <v>242</v>
      </c>
      <c r="R1" t="s">
        <v>339</v>
      </c>
      <c r="S1" t="s">
        <v>345</v>
      </c>
      <c r="T1" t="s">
        <v>357</v>
      </c>
      <c r="U1" s="50" t="s">
        <v>398</v>
      </c>
      <c r="V1" s="50" t="s">
        <v>547</v>
      </c>
      <c r="W1" s="50" t="s">
        <v>576</v>
      </c>
      <c r="X1" s="70" t="s">
        <v>622</v>
      </c>
      <c r="Y1" s="70" t="s">
        <v>608</v>
      </c>
    </row>
    <row r="2" spans="1:25" x14ac:dyDescent="0.3">
      <c r="A2" t="s">
        <v>22</v>
      </c>
      <c r="B2" t="s">
        <v>77</v>
      </c>
      <c r="C2" s="17" t="s">
        <v>79</v>
      </c>
      <c r="D2" s="54" t="s">
        <v>615</v>
      </c>
      <c r="E2" s="72" t="s">
        <v>615</v>
      </c>
      <c r="F2" s="56" t="s">
        <v>84</v>
      </c>
      <c r="G2" s="17" t="s">
        <v>86</v>
      </c>
      <c r="H2" s="54" t="s">
        <v>91</v>
      </c>
      <c r="I2" s="54" t="s">
        <v>110</v>
      </c>
      <c r="J2" s="17" t="s">
        <v>360</v>
      </c>
      <c r="K2" s="54" t="s">
        <v>132</v>
      </c>
      <c r="L2" s="54" t="s">
        <v>414</v>
      </c>
      <c r="M2" s="38" t="s">
        <v>378</v>
      </c>
      <c r="N2" s="17" t="s">
        <v>141</v>
      </c>
      <c r="O2" s="17" t="s">
        <v>369</v>
      </c>
      <c r="P2" s="24" t="s">
        <v>147</v>
      </c>
      <c r="Q2" s="18" t="s">
        <v>668</v>
      </c>
      <c r="R2" s="18" t="s">
        <v>252</v>
      </c>
      <c r="S2" s="17" t="s">
        <v>348</v>
      </c>
      <c r="T2" s="17" t="s">
        <v>351</v>
      </c>
      <c r="U2" s="54" t="s">
        <v>402</v>
      </c>
      <c r="V2" s="54"/>
      <c r="W2" s="50" t="s">
        <v>581</v>
      </c>
      <c r="X2" s="70" t="s">
        <v>609</v>
      </c>
      <c r="Y2" s="70" t="s">
        <v>609</v>
      </c>
    </row>
    <row r="3" spans="1:25" x14ac:dyDescent="0.3">
      <c r="A3" t="s">
        <v>23</v>
      </c>
      <c r="B3" t="s">
        <v>78</v>
      </c>
      <c r="C3" s="17" t="s">
        <v>80</v>
      </c>
      <c r="D3" s="54" t="s">
        <v>613</v>
      </c>
      <c r="E3" s="72" t="s">
        <v>613</v>
      </c>
      <c r="F3" s="56" t="s">
        <v>701</v>
      </c>
      <c r="G3" s="17" t="s">
        <v>87</v>
      </c>
      <c r="I3" s="54" t="s">
        <v>101</v>
      </c>
      <c r="J3" s="17" t="s">
        <v>361</v>
      </c>
      <c r="K3" s="54" t="s">
        <v>133</v>
      </c>
      <c r="L3" s="54" t="s">
        <v>414</v>
      </c>
      <c r="M3" s="38" t="s">
        <v>379</v>
      </c>
      <c r="N3" s="17" t="s">
        <v>142</v>
      </c>
      <c r="O3" s="17" t="s">
        <v>370</v>
      </c>
      <c r="P3" s="24" t="s">
        <v>148</v>
      </c>
      <c r="Q3" s="18" t="s">
        <v>669</v>
      </c>
      <c r="R3" s="18" t="s">
        <v>253</v>
      </c>
      <c r="S3" s="17" t="s">
        <v>349</v>
      </c>
      <c r="T3" s="17" t="s">
        <v>352</v>
      </c>
      <c r="U3" s="54" t="s">
        <v>403</v>
      </c>
      <c r="V3" s="54" t="s">
        <v>545</v>
      </c>
      <c r="W3" s="50" t="s">
        <v>582</v>
      </c>
      <c r="X3" s="70" t="s">
        <v>623</v>
      </c>
      <c r="Y3" s="70" t="s">
        <v>610</v>
      </c>
    </row>
    <row r="4" spans="1:25" x14ac:dyDescent="0.3">
      <c r="C4" s="17" t="s">
        <v>81</v>
      </c>
      <c r="D4" s="54" t="s">
        <v>611</v>
      </c>
      <c r="E4" s="72" t="s">
        <v>611</v>
      </c>
      <c r="G4" s="17" t="s">
        <v>88</v>
      </c>
      <c r="I4" s="54" t="s">
        <v>112</v>
      </c>
      <c r="J4" s="17" t="s">
        <v>362</v>
      </c>
      <c r="K4" s="54" t="s">
        <v>134</v>
      </c>
      <c r="L4" s="54" t="s">
        <v>415</v>
      </c>
      <c r="M4" s="38"/>
      <c r="N4" s="17" t="s">
        <v>143</v>
      </c>
      <c r="O4" s="17" t="s">
        <v>371</v>
      </c>
      <c r="P4" s="24" t="s">
        <v>149</v>
      </c>
      <c r="Q4" s="18" t="s">
        <v>670</v>
      </c>
      <c r="R4" s="18" t="s">
        <v>254</v>
      </c>
      <c r="S4" s="17" t="s">
        <v>350</v>
      </c>
      <c r="T4" s="17" t="s">
        <v>353</v>
      </c>
      <c r="U4" s="54" t="s">
        <v>404</v>
      </c>
      <c r="V4" s="54" t="s">
        <v>546</v>
      </c>
      <c r="W4" s="50" t="s">
        <v>583</v>
      </c>
      <c r="X4" s="70" t="s">
        <v>611</v>
      </c>
      <c r="Y4" s="70" t="s">
        <v>611</v>
      </c>
    </row>
    <row r="5" spans="1:25" x14ac:dyDescent="0.3">
      <c r="C5" s="17" t="s">
        <v>82</v>
      </c>
      <c r="D5" s="18" t="s">
        <v>614</v>
      </c>
      <c r="E5" s="18" t="s">
        <v>614</v>
      </c>
      <c r="G5" s="17" t="s">
        <v>89</v>
      </c>
      <c r="I5" s="54" t="s">
        <v>106</v>
      </c>
      <c r="J5" s="17" t="s">
        <v>363</v>
      </c>
      <c r="K5" s="51"/>
      <c r="L5" s="54" t="s">
        <v>415</v>
      </c>
      <c r="M5" s="38"/>
      <c r="O5" s="17" t="s">
        <v>372</v>
      </c>
      <c r="P5" s="24" t="s">
        <v>150</v>
      </c>
      <c r="Q5" s="18" t="s">
        <v>671</v>
      </c>
      <c r="R5" s="18" t="s">
        <v>255</v>
      </c>
      <c r="T5" s="17" t="s">
        <v>354</v>
      </c>
      <c r="U5" s="54" t="s">
        <v>405</v>
      </c>
      <c r="W5" s="50" t="s">
        <v>584</v>
      </c>
      <c r="X5" s="70" t="s">
        <v>612</v>
      </c>
      <c r="Y5" s="70" t="s">
        <v>612</v>
      </c>
    </row>
    <row r="6" spans="1:25" x14ac:dyDescent="0.3">
      <c r="D6" s="18" t="s">
        <v>23</v>
      </c>
      <c r="E6" s="18"/>
      <c r="I6" s="54" t="s">
        <v>120</v>
      </c>
      <c r="J6" s="17" t="s">
        <v>364</v>
      </c>
      <c r="K6" s="51"/>
      <c r="L6" s="54" t="s">
        <v>416</v>
      </c>
      <c r="M6" s="38"/>
      <c r="O6" s="31"/>
      <c r="P6" s="24" t="s">
        <v>151</v>
      </c>
      <c r="Q6" s="18" t="s">
        <v>243</v>
      </c>
      <c r="R6" s="18" t="s">
        <v>256</v>
      </c>
      <c r="T6" s="17" t="s">
        <v>355</v>
      </c>
      <c r="U6" s="54" t="s">
        <v>406</v>
      </c>
      <c r="W6" s="50" t="s">
        <v>585</v>
      </c>
      <c r="X6" s="70" t="s">
        <v>23</v>
      </c>
    </row>
    <row r="7" spans="1:25" x14ac:dyDescent="0.3">
      <c r="I7" s="54" t="s">
        <v>119</v>
      </c>
      <c r="J7" s="29"/>
      <c r="K7" s="51"/>
      <c r="L7" s="54" t="s">
        <v>416</v>
      </c>
      <c r="M7" s="38"/>
      <c r="P7" s="24" t="s">
        <v>152</v>
      </c>
      <c r="Q7" s="18" t="s">
        <v>672</v>
      </c>
      <c r="R7" s="18" t="s">
        <v>257</v>
      </c>
      <c r="T7" s="17" t="s">
        <v>356</v>
      </c>
      <c r="U7" s="54" t="s">
        <v>407</v>
      </c>
      <c r="W7" s="50" t="s">
        <v>586</v>
      </c>
    </row>
    <row r="8" spans="1:25" x14ac:dyDescent="0.3">
      <c r="I8" s="54" t="s">
        <v>98</v>
      </c>
      <c r="J8" s="29"/>
      <c r="K8" s="51"/>
      <c r="L8" s="54" t="s">
        <v>417</v>
      </c>
      <c r="M8" s="38"/>
      <c r="P8" s="24" t="s">
        <v>153</v>
      </c>
      <c r="Q8" s="18" t="s">
        <v>244</v>
      </c>
      <c r="R8" s="18" t="s">
        <v>258</v>
      </c>
      <c r="U8" s="54" t="s">
        <v>408</v>
      </c>
      <c r="W8" s="50" t="s">
        <v>587</v>
      </c>
    </row>
    <row r="9" spans="1:25" x14ac:dyDescent="0.3">
      <c r="I9" s="54" t="s">
        <v>400</v>
      </c>
      <c r="J9" s="29"/>
      <c r="K9" s="17"/>
      <c r="L9" s="54" t="s">
        <v>418</v>
      </c>
      <c r="M9" s="38"/>
      <c r="P9" s="24" t="s">
        <v>154</v>
      </c>
      <c r="Q9" s="18" t="s">
        <v>262</v>
      </c>
      <c r="R9" s="18" t="s">
        <v>259</v>
      </c>
      <c r="U9" s="54" t="s">
        <v>409</v>
      </c>
      <c r="W9" s="50" t="s">
        <v>588</v>
      </c>
    </row>
    <row r="10" spans="1:25" x14ac:dyDescent="0.3">
      <c r="I10" s="54" t="s">
        <v>109</v>
      </c>
      <c r="J10" s="29"/>
      <c r="K10" s="17"/>
      <c r="L10" s="54" t="s">
        <v>418</v>
      </c>
      <c r="M10" s="38"/>
      <c r="P10" s="24" t="s">
        <v>155</v>
      </c>
      <c r="Q10" s="18" t="s">
        <v>673</v>
      </c>
      <c r="R10" s="18" t="s">
        <v>260</v>
      </c>
      <c r="U10" s="54" t="s">
        <v>410</v>
      </c>
      <c r="W10" s="50" t="s">
        <v>589</v>
      </c>
    </row>
    <row r="11" spans="1:25" x14ac:dyDescent="0.3">
      <c r="I11" s="54" t="s">
        <v>118</v>
      </c>
      <c r="J11" s="29"/>
      <c r="K11" s="17"/>
      <c r="L11" s="54" t="s">
        <v>419</v>
      </c>
      <c r="M11" s="38"/>
      <c r="P11" s="24" t="s">
        <v>156</v>
      </c>
      <c r="Q11" s="18" t="s">
        <v>264</v>
      </c>
      <c r="R11" s="18" t="s">
        <v>261</v>
      </c>
      <c r="U11" s="54" t="s">
        <v>411</v>
      </c>
      <c r="W11" s="17"/>
    </row>
    <row r="12" spans="1:25" x14ac:dyDescent="0.3">
      <c r="I12" s="54" t="s">
        <v>114</v>
      </c>
      <c r="J12" s="29"/>
      <c r="K12" s="17"/>
      <c r="L12" s="54" t="s">
        <v>419</v>
      </c>
      <c r="M12" s="38"/>
      <c r="P12" s="24" t="s">
        <v>157</v>
      </c>
      <c r="Q12" s="18" t="s">
        <v>245</v>
      </c>
      <c r="R12" s="18" t="s">
        <v>262</v>
      </c>
      <c r="U12" s="54" t="s">
        <v>412</v>
      </c>
      <c r="W12" s="17"/>
    </row>
    <row r="13" spans="1:25" x14ac:dyDescent="0.3">
      <c r="B13" s="14"/>
      <c r="I13" s="54" t="s">
        <v>113</v>
      </c>
      <c r="J13" s="29"/>
      <c r="K13" s="17"/>
      <c r="L13" s="54" t="s">
        <v>420</v>
      </c>
      <c r="M13" s="38"/>
      <c r="P13" s="24" t="s">
        <v>158</v>
      </c>
      <c r="Q13" s="18" t="s">
        <v>674</v>
      </c>
      <c r="R13" s="18" t="s">
        <v>263</v>
      </c>
      <c r="U13" s="54" t="s">
        <v>413</v>
      </c>
      <c r="W13" s="17"/>
    </row>
    <row r="14" spans="1:25" x14ac:dyDescent="0.3">
      <c r="I14" s="54" t="s">
        <v>401</v>
      </c>
      <c r="J14" s="29"/>
      <c r="K14" s="17"/>
      <c r="L14" s="54" t="s">
        <v>420</v>
      </c>
      <c r="M14" s="38"/>
      <c r="P14" s="24" t="s">
        <v>159</v>
      </c>
      <c r="Q14" s="18" t="s">
        <v>675</v>
      </c>
      <c r="R14" s="18" t="s">
        <v>264</v>
      </c>
      <c r="U14" s="18"/>
      <c r="W14" s="17"/>
    </row>
    <row r="15" spans="1:25" x14ac:dyDescent="0.3">
      <c r="I15" s="54" t="s">
        <v>115</v>
      </c>
      <c r="J15" s="29"/>
      <c r="L15" s="54" t="s">
        <v>421</v>
      </c>
      <c r="M15" s="38"/>
      <c r="P15" s="24" t="s">
        <v>160</v>
      </c>
      <c r="Q15" s="18" t="s">
        <v>676</v>
      </c>
      <c r="R15" s="18" t="s">
        <v>265</v>
      </c>
      <c r="U15" s="18"/>
    </row>
    <row r="16" spans="1:25" x14ac:dyDescent="0.3">
      <c r="I16" s="54" t="s">
        <v>116</v>
      </c>
      <c r="J16" s="29"/>
      <c r="L16" s="54" t="s">
        <v>421</v>
      </c>
      <c r="M16" s="38"/>
      <c r="P16" s="24" t="s">
        <v>161</v>
      </c>
      <c r="Q16" s="18" t="s">
        <v>677</v>
      </c>
      <c r="R16" s="18" t="s">
        <v>266</v>
      </c>
      <c r="U16" s="18"/>
    </row>
    <row r="17" spans="2:21" x14ac:dyDescent="0.3">
      <c r="I17" s="54" t="s">
        <v>105</v>
      </c>
      <c r="J17" s="29"/>
      <c r="L17" s="54" t="s">
        <v>422</v>
      </c>
      <c r="M17" s="38"/>
      <c r="P17" s="24" t="s">
        <v>162</v>
      </c>
      <c r="Q17" s="18" t="s">
        <v>678</v>
      </c>
      <c r="R17" s="18" t="s">
        <v>267</v>
      </c>
      <c r="U17" s="18"/>
    </row>
    <row r="18" spans="2:21" x14ac:dyDescent="0.3">
      <c r="I18" s="54" t="s">
        <v>121</v>
      </c>
      <c r="J18" s="29"/>
      <c r="L18" s="54" t="s">
        <v>422</v>
      </c>
      <c r="M18" s="38"/>
      <c r="P18" s="24" t="s">
        <v>163</v>
      </c>
      <c r="Q18" s="18" t="s">
        <v>679</v>
      </c>
      <c r="R18" s="18" t="s">
        <v>268</v>
      </c>
      <c r="U18" s="18"/>
    </row>
    <row r="19" spans="2:21" x14ac:dyDescent="0.3">
      <c r="I19" s="54" t="s">
        <v>108</v>
      </c>
      <c r="J19" s="29"/>
      <c r="L19" s="54" t="s">
        <v>423</v>
      </c>
      <c r="P19" s="24" t="s">
        <v>164</v>
      </c>
      <c r="Q19" s="18" t="s">
        <v>680</v>
      </c>
      <c r="R19" s="18" t="s">
        <v>269</v>
      </c>
    </row>
    <row r="20" spans="2:21" x14ac:dyDescent="0.3">
      <c r="I20" s="54" t="s">
        <v>100</v>
      </c>
      <c r="J20" s="29"/>
      <c r="L20" s="54" t="s">
        <v>423</v>
      </c>
      <c r="P20" s="24" t="s">
        <v>165</v>
      </c>
      <c r="Q20" s="18" t="s">
        <v>681</v>
      </c>
      <c r="R20" s="18" t="s">
        <v>270</v>
      </c>
    </row>
    <row r="21" spans="2:21" x14ac:dyDescent="0.3">
      <c r="I21" s="54" t="s">
        <v>104</v>
      </c>
      <c r="J21" s="29"/>
      <c r="L21" s="54" t="s">
        <v>424</v>
      </c>
      <c r="P21" s="24" t="s">
        <v>166</v>
      </c>
      <c r="Q21" s="18" t="s">
        <v>682</v>
      </c>
      <c r="R21" s="18" t="s">
        <v>271</v>
      </c>
    </row>
    <row r="22" spans="2:21" x14ac:dyDescent="0.3">
      <c r="I22" s="54" t="s">
        <v>122</v>
      </c>
      <c r="J22" s="29"/>
      <c r="L22" s="54" t="s">
        <v>424</v>
      </c>
      <c r="P22" s="24" t="s">
        <v>167</v>
      </c>
      <c r="Q22" s="18" t="s">
        <v>683</v>
      </c>
      <c r="R22" s="18" t="s">
        <v>272</v>
      </c>
    </row>
    <row r="23" spans="2:21" x14ac:dyDescent="0.3">
      <c r="I23" s="54" t="s">
        <v>97</v>
      </c>
      <c r="J23" s="29"/>
      <c r="L23" s="54" t="s">
        <v>425</v>
      </c>
      <c r="P23" s="24" t="s">
        <v>168</v>
      </c>
      <c r="Q23" s="18" t="s">
        <v>267</v>
      </c>
      <c r="R23" s="18" t="s">
        <v>273</v>
      </c>
    </row>
    <row r="24" spans="2:21" x14ac:dyDescent="0.3">
      <c r="I24" s="54" t="s">
        <v>107</v>
      </c>
      <c r="J24" s="29"/>
      <c r="L24" s="54" t="s">
        <v>425</v>
      </c>
      <c r="P24" s="24" t="s">
        <v>169</v>
      </c>
      <c r="Q24" s="18" t="s">
        <v>268</v>
      </c>
      <c r="R24" s="18" t="s">
        <v>274</v>
      </c>
    </row>
    <row r="25" spans="2:21" x14ac:dyDescent="0.3">
      <c r="I25" s="54" t="s">
        <v>123</v>
      </c>
      <c r="J25" s="29"/>
      <c r="L25" s="54" t="s">
        <v>426</v>
      </c>
      <c r="P25" s="24" t="s">
        <v>170</v>
      </c>
      <c r="Q25" s="18" t="s">
        <v>269</v>
      </c>
      <c r="R25" s="18" t="s">
        <v>275</v>
      </c>
    </row>
    <row r="26" spans="2:21" x14ac:dyDescent="0.3">
      <c r="I26" s="54" t="s">
        <v>111</v>
      </c>
      <c r="J26" s="29"/>
      <c r="L26" s="54" t="s">
        <v>426</v>
      </c>
      <c r="P26" s="24" t="s">
        <v>171</v>
      </c>
      <c r="Q26" s="18" t="s">
        <v>270</v>
      </c>
      <c r="R26" s="18" t="s">
        <v>276</v>
      </c>
    </row>
    <row r="27" spans="2:21" x14ac:dyDescent="0.3">
      <c r="B27" s="14"/>
      <c r="I27" s="54" t="s">
        <v>117</v>
      </c>
      <c r="J27" s="29"/>
      <c r="L27" s="54" t="s">
        <v>427</v>
      </c>
      <c r="P27" s="24" t="s">
        <v>172</v>
      </c>
      <c r="Q27" s="18" t="s">
        <v>271</v>
      </c>
      <c r="R27" s="18" t="s">
        <v>277</v>
      </c>
    </row>
    <row r="28" spans="2:21" x14ac:dyDescent="0.3">
      <c r="I28" s="54" t="s">
        <v>99</v>
      </c>
      <c r="J28" s="29"/>
      <c r="L28" s="54" t="s">
        <v>427</v>
      </c>
      <c r="P28" s="24" t="s">
        <v>173</v>
      </c>
      <c r="Q28" s="18" t="s">
        <v>272</v>
      </c>
      <c r="R28" s="18" t="s">
        <v>278</v>
      </c>
    </row>
    <row r="29" spans="2:21" x14ac:dyDescent="0.3">
      <c r="I29" s="54" t="s">
        <v>102</v>
      </c>
      <c r="J29" s="29"/>
      <c r="L29" s="54" t="s">
        <v>428</v>
      </c>
      <c r="P29" s="24" t="s">
        <v>174</v>
      </c>
      <c r="Q29" s="18" t="s">
        <v>273</v>
      </c>
      <c r="R29" s="18" t="s">
        <v>279</v>
      </c>
    </row>
    <row r="30" spans="2:21" x14ac:dyDescent="0.3">
      <c r="I30" s="54" t="s">
        <v>103</v>
      </c>
      <c r="J30" s="29"/>
      <c r="L30" s="54" t="s">
        <v>428</v>
      </c>
      <c r="P30" s="24" t="s">
        <v>175</v>
      </c>
      <c r="Q30" s="18" t="s">
        <v>684</v>
      </c>
      <c r="R30" s="18" t="s">
        <v>280</v>
      </c>
    </row>
    <row r="31" spans="2:21" x14ac:dyDescent="0.3">
      <c r="I31" s="18"/>
      <c r="J31" s="29"/>
      <c r="L31" s="54" t="s">
        <v>429</v>
      </c>
      <c r="P31" s="24" t="s">
        <v>176</v>
      </c>
      <c r="Q31" s="18" t="s">
        <v>685</v>
      </c>
      <c r="R31" s="18" t="s">
        <v>281</v>
      </c>
    </row>
    <row r="32" spans="2:21" x14ac:dyDescent="0.3">
      <c r="I32" s="18"/>
      <c r="J32" s="29"/>
      <c r="L32" s="54" t="s">
        <v>429</v>
      </c>
      <c r="P32" s="24" t="s">
        <v>177</v>
      </c>
      <c r="Q32" s="18" t="s">
        <v>686</v>
      </c>
      <c r="R32" s="18" t="s">
        <v>282</v>
      </c>
    </row>
    <row r="33" spans="2:18" x14ac:dyDescent="0.3">
      <c r="I33" s="18"/>
      <c r="J33" s="29"/>
      <c r="L33" s="54" t="s">
        <v>430</v>
      </c>
      <c r="P33" s="24" t="s">
        <v>178</v>
      </c>
      <c r="Q33" s="18" t="s">
        <v>687</v>
      </c>
      <c r="R33" s="18" t="s">
        <v>283</v>
      </c>
    </row>
    <row r="34" spans="2:18" x14ac:dyDescent="0.3">
      <c r="I34" s="18"/>
      <c r="J34" s="29"/>
      <c r="L34" s="54" t="s">
        <v>430</v>
      </c>
      <c r="P34" s="24" t="s">
        <v>179</v>
      </c>
      <c r="Q34" s="18" t="s">
        <v>277</v>
      </c>
      <c r="R34" s="18" t="s">
        <v>284</v>
      </c>
    </row>
    <row r="35" spans="2:18" x14ac:dyDescent="0.3">
      <c r="I35" s="18"/>
      <c r="J35" s="29"/>
      <c r="L35" s="54" t="s">
        <v>431</v>
      </c>
      <c r="P35" s="24" t="s">
        <v>180</v>
      </c>
      <c r="Q35" s="18" t="s">
        <v>278</v>
      </c>
      <c r="R35" s="18" t="s">
        <v>285</v>
      </c>
    </row>
    <row r="36" spans="2:18" x14ac:dyDescent="0.3">
      <c r="I36" s="18"/>
      <c r="J36" s="29"/>
      <c r="L36" s="54" t="s">
        <v>431</v>
      </c>
      <c r="P36" s="24" t="s">
        <v>181</v>
      </c>
      <c r="Q36" s="18" t="s">
        <v>688</v>
      </c>
      <c r="R36" s="18" t="s">
        <v>286</v>
      </c>
    </row>
    <row r="37" spans="2:18" x14ac:dyDescent="0.3">
      <c r="I37" s="18"/>
      <c r="J37" s="29"/>
      <c r="L37" s="54" t="s">
        <v>432</v>
      </c>
      <c r="P37" s="24" t="s">
        <v>182</v>
      </c>
      <c r="Q37" s="18" t="s">
        <v>689</v>
      </c>
      <c r="R37" s="18" t="s">
        <v>287</v>
      </c>
    </row>
    <row r="38" spans="2:18" x14ac:dyDescent="0.3">
      <c r="I38" s="18"/>
      <c r="J38" s="29"/>
      <c r="L38" s="54" t="s">
        <v>432</v>
      </c>
      <c r="P38" s="24" t="s">
        <v>183</v>
      </c>
      <c r="Q38" s="18" t="s">
        <v>246</v>
      </c>
      <c r="R38" s="18" t="s">
        <v>288</v>
      </c>
    </row>
    <row r="39" spans="2:18" x14ac:dyDescent="0.3">
      <c r="I39" s="18"/>
      <c r="J39" s="29"/>
      <c r="L39" s="54" t="s">
        <v>433</v>
      </c>
      <c r="P39" s="24" t="s">
        <v>184</v>
      </c>
      <c r="Q39" s="18" t="s">
        <v>690</v>
      </c>
      <c r="R39" s="18" t="s">
        <v>289</v>
      </c>
    </row>
    <row r="40" spans="2:18" x14ac:dyDescent="0.3">
      <c r="I40" s="18"/>
      <c r="J40" s="29"/>
      <c r="L40" s="54" t="s">
        <v>433</v>
      </c>
      <c r="P40" s="24" t="s">
        <v>185</v>
      </c>
      <c r="Q40" s="18" t="s">
        <v>283</v>
      </c>
      <c r="R40" s="18" t="s">
        <v>290</v>
      </c>
    </row>
    <row r="41" spans="2:18" x14ac:dyDescent="0.3">
      <c r="B41" s="14"/>
      <c r="I41" s="18"/>
      <c r="J41" s="29"/>
      <c r="L41" s="54" t="s">
        <v>434</v>
      </c>
      <c r="P41" s="24" t="s">
        <v>186</v>
      </c>
      <c r="Q41" s="18" t="s">
        <v>247</v>
      </c>
      <c r="R41" s="18" t="s">
        <v>291</v>
      </c>
    </row>
    <row r="42" spans="2:18" x14ac:dyDescent="0.3">
      <c r="I42" s="18"/>
      <c r="J42" s="29"/>
      <c r="L42" s="54" t="s">
        <v>434</v>
      </c>
      <c r="P42" s="24" t="s">
        <v>187</v>
      </c>
      <c r="Q42" s="18" t="s">
        <v>286</v>
      </c>
      <c r="R42" s="18" t="s">
        <v>9</v>
      </c>
    </row>
    <row r="43" spans="2:18" x14ac:dyDescent="0.3">
      <c r="I43" s="18"/>
      <c r="J43" s="29"/>
      <c r="L43" s="54" t="s">
        <v>435</v>
      </c>
      <c r="P43" s="24" t="s">
        <v>188</v>
      </c>
      <c r="Q43" s="18" t="s">
        <v>290</v>
      </c>
      <c r="R43" s="18" t="s">
        <v>248</v>
      </c>
    </row>
    <row r="44" spans="2:18" x14ac:dyDescent="0.3">
      <c r="I44" s="18"/>
      <c r="J44" s="29"/>
      <c r="L44" s="54" t="s">
        <v>435</v>
      </c>
      <c r="P44" s="24" t="s">
        <v>189</v>
      </c>
      <c r="Q44" s="18" t="s">
        <v>691</v>
      </c>
      <c r="R44" s="18" t="s">
        <v>292</v>
      </c>
    </row>
    <row r="45" spans="2:18" x14ac:dyDescent="0.3">
      <c r="I45" s="18"/>
      <c r="J45" s="29"/>
      <c r="L45" s="54" t="s">
        <v>436</v>
      </c>
      <c r="P45" s="24" t="s">
        <v>190</v>
      </c>
      <c r="Q45" s="18" t="s">
        <v>291</v>
      </c>
      <c r="R45" s="18" t="s">
        <v>293</v>
      </c>
    </row>
    <row r="46" spans="2:18" x14ac:dyDescent="0.3">
      <c r="I46" s="18"/>
      <c r="J46" s="29"/>
      <c r="L46" s="54" t="s">
        <v>436</v>
      </c>
      <c r="P46" s="24" t="s">
        <v>191</v>
      </c>
      <c r="Q46" s="18" t="s">
        <v>9</v>
      </c>
      <c r="R46" s="18" t="s">
        <v>294</v>
      </c>
    </row>
    <row r="47" spans="2:18" x14ac:dyDescent="0.3">
      <c r="I47" s="18"/>
      <c r="J47" s="29"/>
      <c r="L47" s="54" t="s">
        <v>437</v>
      </c>
      <c r="P47" s="24" t="s">
        <v>192</v>
      </c>
      <c r="Q47" s="18" t="s">
        <v>692</v>
      </c>
      <c r="R47" s="18" t="s">
        <v>295</v>
      </c>
    </row>
    <row r="48" spans="2:18" x14ac:dyDescent="0.3">
      <c r="I48" s="18"/>
      <c r="J48" s="29"/>
      <c r="L48" s="54" t="s">
        <v>437</v>
      </c>
      <c r="P48" s="24" t="s">
        <v>193</v>
      </c>
      <c r="Q48" s="18" t="s">
        <v>248</v>
      </c>
      <c r="R48" s="18" t="s">
        <v>296</v>
      </c>
    </row>
    <row r="49" spans="9:18" x14ac:dyDescent="0.3">
      <c r="I49" s="18"/>
      <c r="J49" s="29"/>
      <c r="L49" s="54" t="s">
        <v>438</v>
      </c>
      <c r="P49" s="24" t="s">
        <v>194</v>
      </c>
      <c r="Q49" s="18" t="s">
        <v>292</v>
      </c>
      <c r="R49" s="18" t="s">
        <v>297</v>
      </c>
    </row>
    <row r="50" spans="9:18" x14ac:dyDescent="0.3">
      <c r="I50" s="18"/>
      <c r="J50" s="29"/>
      <c r="L50" s="54" t="s">
        <v>438</v>
      </c>
      <c r="P50" s="24" t="s">
        <v>195</v>
      </c>
      <c r="Q50" s="18" t="s">
        <v>293</v>
      </c>
      <c r="R50" s="18" t="s">
        <v>298</v>
      </c>
    </row>
    <row r="51" spans="9:18" x14ac:dyDescent="0.3">
      <c r="I51" s="18"/>
      <c r="J51" s="29"/>
      <c r="L51" s="54" t="s">
        <v>439</v>
      </c>
      <c r="P51" s="24" t="s">
        <v>196</v>
      </c>
      <c r="Q51" s="18" t="s">
        <v>249</v>
      </c>
      <c r="R51" s="18" t="s">
        <v>299</v>
      </c>
    </row>
    <row r="52" spans="9:18" x14ac:dyDescent="0.3">
      <c r="I52" s="18"/>
      <c r="J52" s="29"/>
      <c r="L52" s="54" t="s">
        <v>439</v>
      </c>
      <c r="P52" s="24" t="s">
        <v>197</v>
      </c>
      <c r="Q52" s="18" t="s">
        <v>693</v>
      </c>
      <c r="R52" s="18" t="s">
        <v>300</v>
      </c>
    </row>
    <row r="53" spans="9:18" x14ac:dyDescent="0.3">
      <c r="I53" s="18"/>
      <c r="J53" s="29"/>
      <c r="L53" s="54" t="s">
        <v>440</v>
      </c>
      <c r="P53" s="24" t="s">
        <v>198</v>
      </c>
      <c r="Q53" s="18" t="s">
        <v>694</v>
      </c>
      <c r="R53" s="18" t="s">
        <v>301</v>
      </c>
    </row>
    <row r="54" spans="9:18" x14ac:dyDescent="0.3">
      <c r="I54" s="18"/>
      <c r="J54" s="29"/>
      <c r="L54" s="54" t="s">
        <v>440</v>
      </c>
      <c r="P54" s="24" t="s">
        <v>199</v>
      </c>
      <c r="Q54" s="18" t="s">
        <v>695</v>
      </c>
      <c r="R54" s="18" t="s">
        <v>302</v>
      </c>
    </row>
    <row r="55" spans="9:18" x14ac:dyDescent="0.3">
      <c r="I55" s="18"/>
      <c r="J55" s="29"/>
      <c r="L55" s="54" t="s">
        <v>441</v>
      </c>
      <c r="P55" s="24" t="s">
        <v>200</v>
      </c>
      <c r="Q55" s="18" t="s">
        <v>696</v>
      </c>
      <c r="R55" s="18" t="s">
        <v>303</v>
      </c>
    </row>
    <row r="56" spans="9:18" x14ac:dyDescent="0.3">
      <c r="I56" s="18"/>
      <c r="J56" s="29"/>
      <c r="L56" s="54" t="s">
        <v>441</v>
      </c>
      <c r="P56" s="24" t="s">
        <v>201</v>
      </c>
      <c r="Q56" s="18" t="s">
        <v>308</v>
      </c>
      <c r="R56" s="18" t="s">
        <v>304</v>
      </c>
    </row>
    <row r="57" spans="9:18" x14ac:dyDescent="0.3">
      <c r="I57" s="18"/>
      <c r="J57" s="29"/>
      <c r="L57" s="54" t="s">
        <v>442</v>
      </c>
      <c r="P57" s="24" t="s">
        <v>202</v>
      </c>
      <c r="Q57" s="18" t="s">
        <v>314</v>
      </c>
      <c r="R57" s="18" t="s">
        <v>305</v>
      </c>
    </row>
    <row r="58" spans="9:18" x14ac:dyDescent="0.3">
      <c r="I58" s="18"/>
      <c r="J58" s="29"/>
      <c r="L58" s="54" t="s">
        <v>442</v>
      </c>
      <c r="P58" s="24" t="s">
        <v>203</v>
      </c>
      <c r="Q58" s="18" t="s">
        <v>250</v>
      </c>
      <c r="R58" s="18" t="s">
        <v>306</v>
      </c>
    </row>
    <row r="59" spans="9:18" x14ac:dyDescent="0.3">
      <c r="I59" s="18"/>
      <c r="J59" s="29"/>
      <c r="L59" s="54" t="s">
        <v>443</v>
      </c>
      <c r="P59" s="24" t="s">
        <v>204</v>
      </c>
      <c r="Q59" s="18" t="s">
        <v>10</v>
      </c>
      <c r="R59" s="18" t="s">
        <v>307</v>
      </c>
    </row>
    <row r="60" spans="9:18" x14ac:dyDescent="0.3">
      <c r="I60" s="18"/>
      <c r="J60" s="29"/>
      <c r="L60" s="54" t="s">
        <v>443</v>
      </c>
      <c r="P60" s="24" t="s">
        <v>205</v>
      </c>
      <c r="Q60" s="18" t="s">
        <v>323</v>
      </c>
      <c r="R60" s="18" t="s">
        <v>308</v>
      </c>
    </row>
    <row r="61" spans="9:18" x14ac:dyDescent="0.3">
      <c r="I61" s="18"/>
      <c r="J61" s="29"/>
      <c r="L61" s="54" t="s">
        <v>444</v>
      </c>
      <c r="P61" s="24" t="s">
        <v>206</v>
      </c>
      <c r="Q61" s="18" t="s">
        <v>324</v>
      </c>
      <c r="R61" s="18" t="s">
        <v>309</v>
      </c>
    </row>
    <row r="62" spans="9:18" x14ac:dyDescent="0.3">
      <c r="I62" s="18"/>
      <c r="J62" s="29"/>
      <c r="L62" s="54" t="s">
        <v>444</v>
      </c>
      <c r="P62" s="24" t="s">
        <v>207</v>
      </c>
      <c r="Q62" s="18" t="s">
        <v>697</v>
      </c>
      <c r="R62" s="18" t="s">
        <v>310</v>
      </c>
    </row>
    <row r="63" spans="9:18" x14ac:dyDescent="0.3">
      <c r="I63" s="18"/>
      <c r="J63" s="29"/>
      <c r="L63" s="54" t="s">
        <v>445</v>
      </c>
      <c r="P63" s="24" t="s">
        <v>208</v>
      </c>
      <c r="Q63" s="18" t="s">
        <v>698</v>
      </c>
      <c r="R63" s="18" t="s">
        <v>311</v>
      </c>
    </row>
    <row r="64" spans="9:18" x14ac:dyDescent="0.3">
      <c r="I64" s="18"/>
      <c r="J64" s="29"/>
      <c r="L64" s="54" t="s">
        <v>445</v>
      </c>
      <c r="P64" s="24" t="s">
        <v>209</v>
      </c>
      <c r="Q64" s="18" t="s">
        <v>326</v>
      </c>
      <c r="R64" s="18" t="s">
        <v>312</v>
      </c>
    </row>
    <row r="65" spans="9:18" x14ac:dyDescent="0.3">
      <c r="I65" s="18"/>
      <c r="J65" s="29"/>
      <c r="L65" s="54" t="s">
        <v>446</v>
      </c>
      <c r="P65" s="24" t="s">
        <v>210</v>
      </c>
      <c r="Q65" s="18" t="s">
        <v>699</v>
      </c>
      <c r="R65" s="18" t="s">
        <v>313</v>
      </c>
    </row>
    <row r="66" spans="9:18" x14ac:dyDescent="0.3">
      <c r="I66" s="18"/>
      <c r="J66" s="29"/>
      <c r="L66" s="54" t="s">
        <v>446</v>
      </c>
      <c r="P66" s="24" t="s">
        <v>211</v>
      </c>
      <c r="Q66" s="18" t="s">
        <v>251</v>
      </c>
      <c r="R66" s="18" t="s">
        <v>314</v>
      </c>
    </row>
    <row r="67" spans="9:18" x14ac:dyDescent="0.3">
      <c r="I67" s="18"/>
      <c r="J67" s="29"/>
      <c r="L67" s="54" t="s">
        <v>447</v>
      </c>
      <c r="P67" s="24" t="s">
        <v>212</v>
      </c>
      <c r="Q67" s="18" t="s">
        <v>700</v>
      </c>
      <c r="R67" s="18" t="s">
        <v>315</v>
      </c>
    </row>
    <row r="68" spans="9:18" x14ac:dyDescent="0.3">
      <c r="I68" s="18"/>
      <c r="J68" s="29"/>
      <c r="L68" s="54" t="s">
        <v>447</v>
      </c>
      <c r="P68" s="24" t="s">
        <v>213</v>
      </c>
      <c r="Q68" s="18" t="s">
        <v>337</v>
      </c>
      <c r="R68" s="18" t="s">
        <v>316</v>
      </c>
    </row>
    <row r="69" spans="9:18" x14ac:dyDescent="0.3">
      <c r="I69" s="18"/>
      <c r="J69" s="29"/>
      <c r="L69" s="54" t="s">
        <v>448</v>
      </c>
      <c r="P69" s="24" t="s">
        <v>214</v>
      </c>
      <c r="R69" s="18" t="s">
        <v>317</v>
      </c>
    </row>
    <row r="70" spans="9:18" x14ac:dyDescent="0.3">
      <c r="I70" s="18"/>
      <c r="J70" s="29"/>
      <c r="L70" s="54" t="s">
        <v>448</v>
      </c>
      <c r="P70" s="24" t="s">
        <v>215</v>
      </c>
      <c r="R70" s="18" t="s">
        <v>10</v>
      </c>
    </row>
    <row r="71" spans="9:18" x14ac:dyDescent="0.3">
      <c r="I71" s="18"/>
      <c r="J71" s="29"/>
      <c r="L71" s="54" t="s">
        <v>449</v>
      </c>
      <c r="P71" s="24" t="s">
        <v>216</v>
      </c>
      <c r="R71" s="18" t="s">
        <v>318</v>
      </c>
    </row>
    <row r="72" spans="9:18" x14ac:dyDescent="0.3">
      <c r="I72" s="18"/>
      <c r="J72" s="29"/>
      <c r="L72" s="54" t="s">
        <v>449</v>
      </c>
      <c r="P72" s="24" t="s">
        <v>217</v>
      </c>
      <c r="R72" s="18" t="s">
        <v>319</v>
      </c>
    </row>
    <row r="73" spans="9:18" x14ac:dyDescent="0.3">
      <c r="I73" s="18"/>
      <c r="J73" s="29"/>
      <c r="L73" s="54" t="s">
        <v>450</v>
      </c>
      <c r="P73" s="24" t="s">
        <v>218</v>
      </c>
      <c r="R73" s="18" t="s">
        <v>320</v>
      </c>
    </row>
    <row r="74" spans="9:18" x14ac:dyDescent="0.3">
      <c r="I74" s="18"/>
      <c r="J74" s="29"/>
      <c r="L74" s="54" t="s">
        <v>450</v>
      </c>
      <c r="P74" s="24" t="s">
        <v>219</v>
      </c>
      <c r="R74" s="18" t="s">
        <v>321</v>
      </c>
    </row>
    <row r="75" spans="9:18" x14ac:dyDescent="0.3">
      <c r="I75" s="18"/>
      <c r="J75" s="29"/>
      <c r="L75" s="54" t="s">
        <v>451</v>
      </c>
      <c r="P75" s="24" t="s">
        <v>220</v>
      </c>
      <c r="R75" s="18" t="s">
        <v>322</v>
      </c>
    </row>
    <row r="76" spans="9:18" x14ac:dyDescent="0.3">
      <c r="I76" s="18"/>
      <c r="J76" s="29"/>
      <c r="L76" s="54" t="s">
        <v>451</v>
      </c>
      <c r="P76" s="24" t="s">
        <v>221</v>
      </c>
      <c r="R76" s="18" t="s">
        <v>323</v>
      </c>
    </row>
    <row r="77" spans="9:18" x14ac:dyDescent="0.3">
      <c r="I77" s="18"/>
      <c r="J77" s="29"/>
      <c r="L77" s="54" t="s">
        <v>452</v>
      </c>
      <c r="P77" s="24" t="s">
        <v>222</v>
      </c>
      <c r="R77" s="18" t="s">
        <v>324</v>
      </c>
    </row>
    <row r="78" spans="9:18" x14ac:dyDescent="0.3">
      <c r="I78" s="18"/>
      <c r="J78" s="29"/>
      <c r="L78" s="54" t="s">
        <v>452</v>
      </c>
      <c r="P78" s="24" t="s">
        <v>223</v>
      </c>
      <c r="R78" s="18" t="s">
        <v>325</v>
      </c>
    </row>
    <row r="79" spans="9:18" x14ac:dyDescent="0.3">
      <c r="I79" s="18"/>
      <c r="J79" s="29"/>
      <c r="L79" s="54" t="s">
        <v>453</v>
      </c>
      <c r="P79" s="24" t="s">
        <v>224</v>
      </c>
      <c r="R79" s="18" t="s">
        <v>326</v>
      </c>
    </row>
    <row r="80" spans="9:18" x14ac:dyDescent="0.3">
      <c r="I80" s="18"/>
      <c r="J80" s="29"/>
      <c r="L80" s="54" t="s">
        <v>453</v>
      </c>
      <c r="P80" s="24" t="s">
        <v>225</v>
      </c>
      <c r="R80" s="18" t="s">
        <v>327</v>
      </c>
    </row>
    <row r="81" spans="9:18" x14ac:dyDescent="0.3">
      <c r="I81" s="18"/>
      <c r="J81" s="29"/>
      <c r="L81" s="54" t="s">
        <v>454</v>
      </c>
      <c r="P81" s="24" t="s">
        <v>226</v>
      </c>
      <c r="R81" s="18" t="s">
        <v>251</v>
      </c>
    </row>
    <row r="82" spans="9:18" x14ac:dyDescent="0.3">
      <c r="I82" s="18"/>
      <c r="J82" s="29"/>
      <c r="L82" s="54" t="s">
        <v>454</v>
      </c>
      <c r="P82" s="24" t="s">
        <v>227</v>
      </c>
      <c r="R82" s="18" t="s">
        <v>328</v>
      </c>
    </row>
    <row r="83" spans="9:18" x14ac:dyDescent="0.3">
      <c r="I83" s="18"/>
      <c r="J83" s="29"/>
      <c r="L83" s="54" t="s">
        <v>455</v>
      </c>
      <c r="P83" s="24" t="s">
        <v>228</v>
      </c>
      <c r="R83" s="18" t="s">
        <v>329</v>
      </c>
    </row>
    <row r="84" spans="9:18" x14ac:dyDescent="0.3">
      <c r="I84" s="18"/>
      <c r="J84" s="29"/>
      <c r="L84" s="54" t="s">
        <v>455</v>
      </c>
      <c r="P84" s="24" t="s">
        <v>229</v>
      </c>
      <c r="R84" s="18" t="s">
        <v>330</v>
      </c>
    </row>
    <row r="85" spans="9:18" x14ac:dyDescent="0.3">
      <c r="I85" s="18"/>
      <c r="J85" s="29"/>
      <c r="L85" s="54" t="s">
        <v>456</v>
      </c>
      <c r="P85" s="24" t="s">
        <v>230</v>
      </c>
      <c r="R85" s="18" t="s">
        <v>331</v>
      </c>
    </row>
    <row r="86" spans="9:18" x14ac:dyDescent="0.3">
      <c r="I86" s="18"/>
      <c r="J86" s="29"/>
      <c r="L86" s="54" t="s">
        <v>456</v>
      </c>
      <c r="P86" s="24" t="s">
        <v>231</v>
      </c>
      <c r="R86" s="18" t="s">
        <v>332</v>
      </c>
    </row>
    <row r="87" spans="9:18" x14ac:dyDescent="0.3">
      <c r="I87" s="18"/>
      <c r="J87" s="29"/>
      <c r="L87" s="54" t="s">
        <v>457</v>
      </c>
      <c r="P87" s="24" t="s">
        <v>232</v>
      </c>
      <c r="R87" s="18" t="s">
        <v>333</v>
      </c>
    </row>
    <row r="88" spans="9:18" x14ac:dyDescent="0.3">
      <c r="I88" s="18"/>
      <c r="J88" s="29"/>
      <c r="L88" s="54" t="s">
        <v>457</v>
      </c>
      <c r="P88" s="24" t="s">
        <v>233</v>
      </c>
      <c r="R88" s="18" t="s">
        <v>334</v>
      </c>
    </row>
    <row r="89" spans="9:18" x14ac:dyDescent="0.3">
      <c r="I89" s="18"/>
      <c r="J89" s="29"/>
      <c r="L89" s="54" t="s">
        <v>458</v>
      </c>
      <c r="P89" s="24" t="s">
        <v>234</v>
      </c>
      <c r="R89" s="18" t="s">
        <v>335</v>
      </c>
    </row>
    <row r="90" spans="9:18" x14ac:dyDescent="0.3">
      <c r="I90" s="18"/>
      <c r="J90" s="29"/>
      <c r="L90" s="54" t="s">
        <v>458</v>
      </c>
      <c r="P90" s="24" t="s">
        <v>235</v>
      </c>
      <c r="R90" s="18" t="s">
        <v>336</v>
      </c>
    </row>
    <row r="91" spans="9:18" x14ac:dyDescent="0.3">
      <c r="I91" s="18"/>
      <c r="J91" s="29"/>
      <c r="L91" s="54" t="s">
        <v>459</v>
      </c>
      <c r="P91" s="24" t="s">
        <v>236</v>
      </c>
      <c r="R91" s="18" t="s">
        <v>337</v>
      </c>
    </row>
    <row r="92" spans="9:18" x14ac:dyDescent="0.3">
      <c r="I92" s="18"/>
      <c r="J92" s="29"/>
      <c r="L92" s="54" t="s">
        <v>459</v>
      </c>
      <c r="P92" s="24" t="s">
        <v>237</v>
      </c>
      <c r="R92" s="18" t="s">
        <v>338</v>
      </c>
    </row>
    <row r="93" spans="9:18" x14ac:dyDescent="0.3">
      <c r="I93" s="18"/>
      <c r="J93" s="29"/>
      <c r="L93" s="54" t="s">
        <v>460</v>
      </c>
      <c r="P93" s="24" t="s">
        <v>238</v>
      </c>
    </row>
    <row r="94" spans="9:18" x14ac:dyDescent="0.3">
      <c r="I94" s="18"/>
      <c r="J94" s="29"/>
      <c r="L94" s="54" t="s">
        <v>460</v>
      </c>
    </row>
    <row r="95" spans="9:18" x14ac:dyDescent="0.3">
      <c r="I95" s="18"/>
      <c r="J95" s="29"/>
      <c r="L95" s="54" t="s">
        <v>461</v>
      </c>
    </row>
    <row r="96" spans="9:18" x14ac:dyDescent="0.3">
      <c r="I96" s="18"/>
      <c r="J96" s="29"/>
      <c r="L96" s="54" t="s">
        <v>461</v>
      </c>
    </row>
    <row r="97" spans="9:12" x14ac:dyDescent="0.3">
      <c r="I97" s="18"/>
      <c r="J97" s="29"/>
      <c r="L97" s="54" t="s">
        <v>462</v>
      </c>
    </row>
    <row r="98" spans="9:12" x14ac:dyDescent="0.3">
      <c r="I98" s="18"/>
      <c r="J98" s="29"/>
      <c r="L98" s="54" t="s">
        <v>462</v>
      </c>
    </row>
    <row r="99" spans="9:12" x14ac:dyDescent="0.3">
      <c r="I99" s="18"/>
      <c r="J99" s="29"/>
      <c r="L99" s="54" t="s">
        <v>463</v>
      </c>
    </row>
    <row r="100" spans="9:12" x14ac:dyDescent="0.3">
      <c r="I100" s="18"/>
      <c r="J100" s="29"/>
      <c r="L100" s="54" t="s">
        <v>463</v>
      </c>
    </row>
    <row r="101" spans="9:12" x14ac:dyDescent="0.3">
      <c r="I101" s="18"/>
      <c r="J101" s="29"/>
      <c r="L101" s="54" t="s">
        <v>464</v>
      </c>
    </row>
    <row r="102" spans="9:12" x14ac:dyDescent="0.3">
      <c r="I102" s="18"/>
      <c r="J102" s="29"/>
      <c r="L102" s="54" t="s">
        <v>464</v>
      </c>
    </row>
    <row r="103" spans="9:12" x14ac:dyDescent="0.3">
      <c r="I103" s="18"/>
      <c r="J103" s="29"/>
      <c r="L103" s="54" t="s">
        <v>465</v>
      </c>
    </row>
    <row r="104" spans="9:12" x14ac:dyDescent="0.3">
      <c r="I104" s="18"/>
      <c r="J104" s="29"/>
      <c r="L104" s="54" t="s">
        <v>465</v>
      </c>
    </row>
    <row r="105" spans="9:12" x14ac:dyDescent="0.3">
      <c r="I105" s="18"/>
      <c r="J105" s="29"/>
      <c r="L105" s="54" t="s">
        <v>466</v>
      </c>
    </row>
    <row r="106" spans="9:12" x14ac:dyDescent="0.3">
      <c r="I106" s="18"/>
      <c r="J106" s="29"/>
      <c r="L106" s="54" t="s">
        <v>466</v>
      </c>
    </row>
    <row r="107" spans="9:12" x14ac:dyDescent="0.3">
      <c r="I107" s="18"/>
      <c r="J107" s="29"/>
      <c r="L107" s="54" t="s">
        <v>467</v>
      </c>
    </row>
    <row r="108" spans="9:12" x14ac:dyDescent="0.3">
      <c r="I108" s="18"/>
      <c r="J108" s="29"/>
      <c r="L108" s="54" t="s">
        <v>467</v>
      </c>
    </row>
    <row r="109" spans="9:12" x14ac:dyDescent="0.3">
      <c r="I109" s="18"/>
      <c r="J109" s="29"/>
      <c r="L109" s="54" t="s">
        <v>468</v>
      </c>
    </row>
    <row r="110" spans="9:12" x14ac:dyDescent="0.3">
      <c r="I110" s="18"/>
      <c r="J110" s="29"/>
      <c r="L110" s="54" t="s">
        <v>468</v>
      </c>
    </row>
    <row r="111" spans="9:12" x14ac:dyDescent="0.3">
      <c r="I111" s="18"/>
      <c r="J111" s="29"/>
      <c r="L111" s="54" t="s">
        <v>469</v>
      </c>
    </row>
    <row r="112" spans="9:12" x14ac:dyDescent="0.3">
      <c r="I112" s="18"/>
      <c r="J112" s="29"/>
      <c r="L112" s="54" t="s">
        <v>469</v>
      </c>
    </row>
    <row r="113" spans="9:12" x14ac:dyDescent="0.3">
      <c r="I113" s="18"/>
      <c r="J113" s="29"/>
      <c r="L113" s="54" t="s">
        <v>470</v>
      </c>
    </row>
    <row r="114" spans="9:12" x14ac:dyDescent="0.3">
      <c r="I114" s="18"/>
      <c r="J114" s="29"/>
      <c r="L114" s="54" t="s">
        <v>470</v>
      </c>
    </row>
    <row r="115" spans="9:12" x14ac:dyDescent="0.3">
      <c r="I115" s="18"/>
      <c r="J115" s="29"/>
      <c r="L115" s="54" t="s">
        <v>471</v>
      </c>
    </row>
    <row r="116" spans="9:12" x14ac:dyDescent="0.3">
      <c r="I116" s="18"/>
      <c r="J116" s="29"/>
      <c r="L116" s="54" t="s">
        <v>471</v>
      </c>
    </row>
    <row r="117" spans="9:12" x14ac:dyDescent="0.3">
      <c r="I117" s="18"/>
      <c r="J117" s="29"/>
      <c r="L117" s="54" t="s">
        <v>472</v>
      </c>
    </row>
    <row r="118" spans="9:12" x14ac:dyDescent="0.3">
      <c r="I118" s="18"/>
      <c r="J118" s="29"/>
      <c r="L118" s="54" t="s">
        <v>472</v>
      </c>
    </row>
    <row r="119" spans="9:12" x14ac:dyDescent="0.3">
      <c r="I119" s="18"/>
      <c r="J119" s="29"/>
      <c r="L119" s="54" t="s">
        <v>473</v>
      </c>
    </row>
    <row r="120" spans="9:12" x14ac:dyDescent="0.3">
      <c r="I120" s="18"/>
      <c r="J120" s="29"/>
      <c r="L120" s="54" t="s">
        <v>473</v>
      </c>
    </row>
    <row r="121" spans="9:12" x14ac:dyDescent="0.3">
      <c r="I121" s="18"/>
      <c r="J121" s="29"/>
      <c r="L121" s="54" t="s">
        <v>474</v>
      </c>
    </row>
    <row r="122" spans="9:12" x14ac:dyDescent="0.3">
      <c r="I122" s="18"/>
      <c r="J122" s="29"/>
      <c r="L122" s="54" t="s">
        <v>474</v>
      </c>
    </row>
    <row r="123" spans="9:12" x14ac:dyDescent="0.3">
      <c r="I123" s="18"/>
      <c r="J123" s="29"/>
      <c r="L123" s="54" t="s">
        <v>475</v>
      </c>
    </row>
    <row r="124" spans="9:12" x14ac:dyDescent="0.3">
      <c r="I124" s="18"/>
      <c r="J124" s="29"/>
      <c r="L124" s="54" t="s">
        <v>475</v>
      </c>
    </row>
    <row r="125" spans="9:12" x14ac:dyDescent="0.3">
      <c r="I125" s="18"/>
      <c r="J125" s="29"/>
      <c r="L125" s="54" t="s">
        <v>476</v>
      </c>
    </row>
    <row r="126" spans="9:12" x14ac:dyDescent="0.3">
      <c r="I126" s="18"/>
      <c r="J126" s="29"/>
      <c r="L126" s="54" t="s">
        <v>476</v>
      </c>
    </row>
    <row r="127" spans="9:12" x14ac:dyDescent="0.3">
      <c r="I127" s="18"/>
      <c r="J127" s="29"/>
      <c r="L127" s="54" t="s">
        <v>477</v>
      </c>
    </row>
    <row r="128" spans="9:12" x14ac:dyDescent="0.3">
      <c r="I128" s="18"/>
      <c r="J128" s="29"/>
      <c r="L128" s="54" t="s">
        <v>477</v>
      </c>
    </row>
    <row r="129" spans="9:12" x14ac:dyDescent="0.3">
      <c r="I129" s="18"/>
      <c r="J129" s="29"/>
      <c r="L129" s="54" t="s">
        <v>478</v>
      </c>
    </row>
    <row r="130" spans="9:12" x14ac:dyDescent="0.3">
      <c r="I130" s="18"/>
      <c r="J130" s="29"/>
      <c r="L130" s="54" t="s">
        <v>478</v>
      </c>
    </row>
    <row r="131" spans="9:12" x14ac:dyDescent="0.3">
      <c r="I131" s="18"/>
      <c r="J131" s="29"/>
      <c r="L131" s="54" t="s">
        <v>479</v>
      </c>
    </row>
    <row r="132" spans="9:12" x14ac:dyDescent="0.3">
      <c r="I132" s="18"/>
      <c r="J132" s="29"/>
      <c r="L132" s="54" t="s">
        <v>479</v>
      </c>
    </row>
    <row r="133" spans="9:12" x14ac:dyDescent="0.3">
      <c r="I133" s="18"/>
      <c r="J133" s="29"/>
      <c r="L133" s="54" t="s">
        <v>480</v>
      </c>
    </row>
    <row r="134" spans="9:12" x14ac:dyDescent="0.3">
      <c r="I134" s="18"/>
      <c r="J134" s="29"/>
      <c r="L134" s="54" t="s">
        <v>480</v>
      </c>
    </row>
    <row r="135" spans="9:12" x14ac:dyDescent="0.3">
      <c r="I135" s="18"/>
      <c r="J135" s="29"/>
      <c r="L135" s="54" t="s">
        <v>481</v>
      </c>
    </row>
    <row r="136" spans="9:12" x14ac:dyDescent="0.3">
      <c r="I136" s="18"/>
      <c r="J136" s="29"/>
      <c r="L136" s="54" t="s">
        <v>481</v>
      </c>
    </row>
    <row r="137" spans="9:12" x14ac:dyDescent="0.3">
      <c r="I137" s="18"/>
      <c r="J137" s="29"/>
      <c r="L137" s="54" t="s">
        <v>482</v>
      </c>
    </row>
    <row r="138" spans="9:12" x14ac:dyDescent="0.3">
      <c r="I138" s="18"/>
      <c r="J138" s="29"/>
      <c r="L138" s="54" t="s">
        <v>482</v>
      </c>
    </row>
    <row r="139" spans="9:12" x14ac:dyDescent="0.3">
      <c r="I139" s="18"/>
      <c r="J139" s="29"/>
      <c r="L139" s="54" t="s">
        <v>483</v>
      </c>
    </row>
    <row r="140" spans="9:12" x14ac:dyDescent="0.3">
      <c r="I140" s="18"/>
      <c r="J140" s="29"/>
      <c r="L140" s="54" t="s">
        <v>483</v>
      </c>
    </row>
    <row r="141" spans="9:12" x14ac:dyDescent="0.3">
      <c r="I141" s="18"/>
      <c r="J141" s="29"/>
      <c r="L141" s="54" t="s">
        <v>484</v>
      </c>
    </row>
    <row r="142" spans="9:12" x14ac:dyDescent="0.3">
      <c r="I142" s="18"/>
      <c r="J142" s="29"/>
      <c r="L142" s="54" t="s">
        <v>484</v>
      </c>
    </row>
    <row r="143" spans="9:12" x14ac:dyDescent="0.3">
      <c r="I143" s="18"/>
      <c r="J143" s="29"/>
      <c r="L143" s="54" t="s">
        <v>485</v>
      </c>
    </row>
    <row r="144" spans="9:12" x14ac:dyDescent="0.3">
      <c r="I144" s="18"/>
      <c r="J144" s="29"/>
      <c r="L144" s="54" t="s">
        <v>485</v>
      </c>
    </row>
    <row r="145" spans="9:12" x14ac:dyDescent="0.3">
      <c r="I145" s="18"/>
      <c r="J145" s="29"/>
      <c r="L145" s="54" t="s">
        <v>486</v>
      </c>
    </row>
    <row r="146" spans="9:12" x14ac:dyDescent="0.3">
      <c r="I146" s="18"/>
      <c r="J146" s="29"/>
      <c r="L146" s="54" t="s">
        <v>486</v>
      </c>
    </row>
    <row r="147" spans="9:12" x14ac:dyDescent="0.3">
      <c r="I147" s="18"/>
      <c r="J147" s="29"/>
      <c r="L147" s="54" t="s">
        <v>487</v>
      </c>
    </row>
    <row r="148" spans="9:12" x14ac:dyDescent="0.3">
      <c r="I148" s="18"/>
      <c r="J148" s="29"/>
      <c r="L148" s="54" t="s">
        <v>487</v>
      </c>
    </row>
    <row r="149" spans="9:12" x14ac:dyDescent="0.3">
      <c r="I149" s="18"/>
      <c r="J149" s="29"/>
      <c r="L149" s="54" t="s">
        <v>488</v>
      </c>
    </row>
    <row r="150" spans="9:12" x14ac:dyDescent="0.3">
      <c r="I150" s="18"/>
      <c r="J150" s="29"/>
      <c r="L150" s="54" t="s">
        <v>488</v>
      </c>
    </row>
    <row r="151" spans="9:12" x14ac:dyDescent="0.3">
      <c r="I151" s="18"/>
      <c r="J151" s="29"/>
      <c r="L151" s="54" t="s">
        <v>489</v>
      </c>
    </row>
    <row r="152" spans="9:12" x14ac:dyDescent="0.3">
      <c r="I152" s="18"/>
      <c r="J152" s="29"/>
      <c r="L152" s="54" t="s">
        <v>489</v>
      </c>
    </row>
    <row r="153" spans="9:12" x14ac:dyDescent="0.3">
      <c r="I153" s="18"/>
      <c r="J153" s="29"/>
      <c r="L153" s="54" t="s">
        <v>490</v>
      </c>
    </row>
    <row r="154" spans="9:12" x14ac:dyDescent="0.3">
      <c r="I154" s="18"/>
      <c r="J154" s="29"/>
      <c r="L154" s="54" t="s">
        <v>490</v>
      </c>
    </row>
    <row r="155" spans="9:12" x14ac:dyDescent="0.3">
      <c r="I155" s="18"/>
      <c r="J155" s="29"/>
      <c r="L155" s="54" t="s">
        <v>491</v>
      </c>
    </row>
    <row r="156" spans="9:12" x14ac:dyDescent="0.3">
      <c r="I156" s="18"/>
      <c r="J156" s="29"/>
      <c r="L156" s="54" t="s">
        <v>491</v>
      </c>
    </row>
    <row r="157" spans="9:12" x14ac:dyDescent="0.3">
      <c r="I157" s="18"/>
      <c r="J157" s="29"/>
      <c r="L157" s="54" t="s">
        <v>492</v>
      </c>
    </row>
    <row r="158" spans="9:12" x14ac:dyDescent="0.3">
      <c r="I158" s="18"/>
      <c r="J158" s="29"/>
      <c r="L158" s="54" t="s">
        <v>492</v>
      </c>
    </row>
    <row r="159" spans="9:12" x14ac:dyDescent="0.3">
      <c r="I159" s="18"/>
      <c r="J159" s="29"/>
      <c r="L159" s="54" t="s">
        <v>493</v>
      </c>
    </row>
    <row r="160" spans="9:12" x14ac:dyDescent="0.3">
      <c r="I160" s="18"/>
      <c r="J160" s="29"/>
      <c r="L160" s="54" t="s">
        <v>493</v>
      </c>
    </row>
    <row r="161" spans="9:12" x14ac:dyDescent="0.3">
      <c r="I161" s="18"/>
      <c r="J161" s="29"/>
      <c r="L161" s="54" t="s">
        <v>456</v>
      </c>
    </row>
    <row r="162" spans="9:12" x14ac:dyDescent="0.3">
      <c r="I162" s="18"/>
      <c r="J162" s="29"/>
      <c r="L162" s="54" t="s">
        <v>438</v>
      </c>
    </row>
    <row r="163" spans="9:12" x14ac:dyDescent="0.3">
      <c r="I163" s="18"/>
      <c r="J163" s="29"/>
      <c r="L163" s="54" t="s">
        <v>438</v>
      </c>
    </row>
    <row r="164" spans="9:12" x14ac:dyDescent="0.3">
      <c r="I164" s="18"/>
      <c r="J164" s="29"/>
      <c r="L164" s="54" t="s">
        <v>494</v>
      </c>
    </row>
    <row r="165" spans="9:12" x14ac:dyDescent="0.3">
      <c r="I165" s="18"/>
      <c r="J165" s="29"/>
      <c r="L165" s="54" t="s">
        <v>453</v>
      </c>
    </row>
    <row r="166" spans="9:12" x14ac:dyDescent="0.3">
      <c r="I166" s="18"/>
      <c r="L166" s="54" t="s">
        <v>481</v>
      </c>
    </row>
    <row r="167" spans="9:12" x14ac:dyDescent="0.3">
      <c r="I167" s="18"/>
      <c r="L167" s="54" t="s">
        <v>481</v>
      </c>
    </row>
    <row r="168" spans="9:12" x14ac:dyDescent="0.3">
      <c r="I168" s="18"/>
      <c r="L168" s="54" t="s">
        <v>464</v>
      </c>
    </row>
    <row r="169" spans="9:12" x14ac:dyDescent="0.3">
      <c r="I169" s="18"/>
      <c r="L169" s="54" t="s">
        <v>477</v>
      </c>
    </row>
    <row r="170" spans="9:12" x14ac:dyDescent="0.3">
      <c r="I170" s="18"/>
      <c r="L170" s="54" t="s">
        <v>471</v>
      </c>
    </row>
    <row r="171" spans="9:12" x14ac:dyDescent="0.3">
      <c r="L171" s="54" t="s">
        <v>471</v>
      </c>
    </row>
    <row r="172" spans="9:12" x14ac:dyDescent="0.3">
      <c r="L172" s="54" t="s">
        <v>466</v>
      </c>
    </row>
    <row r="173" spans="9:12" x14ac:dyDescent="0.3">
      <c r="L173" s="54" t="s">
        <v>466</v>
      </c>
    </row>
    <row r="174" spans="9:12" x14ac:dyDescent="0.3">
      <c r="L174" s="54" t="s">
        <v>468</v>
      </c>
    </row>
    <row r="175" spans="9:12" x14ac:dyDescent="0.3">
      <c r="L175" s="54" t="s">
        <v>468</v>
      </c>
    </row>
    <row r="176" spans="9:12" x14ac:dyDescent="0.3">
      <c r="L176" s="54" t="s">
        <v>431</v>
      </c>
    </row>
    <row r="177" spans="12:12" x14ac:dyDescent="0.3">
      <c r="L177" s="54" t="s">
        <v>431</v>
      </c>
    </row>
    <row r="178" spans="12:12" x14ac:dyDescent="0.3">
      <c r="L178" s="54" t="s">
        <v>442</v>
      </c>
    </row>
    <row r="179" spans="12:12" x14ac:dyDescent="0.3">
      <c r="L179" s="54" t="s">
        <v>473</v>
      </c>
    </row>
    <row r="180" spans="12:12" x14ac:dyDescent="0.3">
      <c r="L180" s="54" t="s">
        <v>455</v>
      </c>
    </row>
    <row r="181" spans="12:12" x14ac:dyDescent="0.3">
      <c r="L181" s="54" t="s">
        <v>455</v>
      </c>
    </row>
    <row r="182" spans="12:12" x14ac:dyDescent="0.3">
      <c r="L182" s="54" t="s">
        <v>490</v>
      </c>
    </row>
    <row r="183" spans="12:12" x14ac:dyDescent="0.3">
      <c r="L183" s="54" t="s">
        <v>427</v>
      </c>
    </row>
    <row r="184" spans="12:12" x14ac:dyDescent="0.3">
      <c r="L184" s="54" t="s">
        <v>441</v>
      </c>
    </row>
    <row r="185" spans="12:12" x14ac:dyDescent="0.3">
      <c r="L185" s="54" t="s">
        <v>440</v>
      </c>
    </row>
    <row r="186" spans="12:12" x14ac:dyDescent="0.3">
      <c r="L186" s="54" t="s">
        <v>440</v>
      </c>
    </row>
    <row r="187" spans="12:12" x14ac:dyDescent="0.3">
      <c r="L187" s="54" t="s">
        <v>440</v>
      </c>
    </row>
    <row r="188" spans="12:12" x14ac:dyDescent="0.3">
      <c r="L188" s="54" t="s">
        <v>440</v>
      </c>
    </row>
    <row r="189" spans="12:12" x14ac:dyDescent="0.3">
      <c r="L189" s="54" t="s">
        <v>440</v>
      </c>
    </row>
    <row r="190" spans="12:12" x14ac:dyDescent="0.3">
      <c r="L190" s="54" t="s">
        <v>486</v>
      </c>
    </row>
    <row r="191" spans="12:12" x14ac:dyDescent="0.3">
      <c r="L191" s="54" t="s">
        <v>486</v>
      </c>
    </row>
    <row r="192" spans="12:12" x14ac:dyDescent="0.3">
      <c r="L192" s="54" t="s">
        <v>460</v>
      </c>
    </row>
    <row r="193" spans="12:12" x14ac:dyDescent="0.3">
      <c r="L193" s="54" t="s">
        <v>424</v>
      </c>
    </row>
    <row r="194" spans="12:12" x14ac:dyDescent="0.3">
      <c r="L194" s="54" t="s">
        <v>440</v>
      </c>
    </row>
    <row r="195" spans="12:12" x14ac:dyDescent="0.3">
      <c r="L195" s="54" t="s">
        <v>440</v>
      </c>
    </row>
    <row r="196" spans="12:12" x14ac:dyDescent="0.3">
      <c r="L196" s="54" t="s">
        <v>427</v>
      </c>
    </row>
    <row r="197" spans="12:12" x14ac:dyDescent="0.3">
      <c r="L197" s="54" t="s">
        <v>455</v>
      </c>
    </row>
    <row r="198" spans="12:12" x14ac:dyDescent="0.3">
      <c r="L198" s="54" t="s">
        <v>455</v>
      </c>
    </row>
    <row r="199" spans="12:12" x14ac:dyDescent="0.3">
      <c r="L199" s="54" t="s">
        <v>440</v>
      </c>
    </row>
    <row r="200" spans="12:12" x14ac:dyDescent="0.3">
      <c r="L200" s="54" t="s">
        <v>427</v>
      </c>
    </row>
    <row r="201" spans="12:12" x14ac:dyDescent="0.3">
      <c r="L201" s="54" t="s">
        <v>427</v>
      </c>
    </row>
    <row r="202" spans="12:12" x14ac:dyDescent="0.3">
      <c r="L202" s="54" t="s">
        <v>427</v>
      </c>
    </row>
    <row r="203" spans="12:12" x14ac:dyDescent="0.3">
      <c r="L203" s="54" t="s">
        <v>440</v>
      </c>
    </row>
    <row r="204" spans="12:12" x14ac:dyDescent="0.3">
      <c r="L204" s="54" t="s">
        <v>440</v>
      </c>
    </row>
    <row r="205" spans="12:12" x14ac:dyDescent="0.3">
      <c r="L205" s="54" t="s">
        <v>440</v>
      </c>
    </row>
    <row r="206" spans="12:12" x14ac:dyDescent="0.3">
      <c r="L206" s="54" t="s">
        <v>436</v>
      </c>
    </row>
    <row r="207" spans="12:12" x14ac:dyDescent="0.3">
      <c r="L207" s="54" t="s">
        <v>495</v>
      </c>
    </row>
    <row r="208" spans="12:12" x14ac:dyDescent="0.3">
      <c r="L208" s="54" t="s">
        <v>444</v>
      </c>
    </row>
    <row r="209" spans="12:12" x14ac:dyDescent="0.3">
      <c r="L209" s="54" t="s">
        <v>493</v>
      </c>
    </row>
    <row r="210" spans="12:12" x14ac:dyDescent="0.3">
      <c r="L210" s="54" t="s">
        <v>496</v>
      </c>
    </row>
    <row r="211" spans="12:12" x14ac:dyDescent="0.3">
      <c r="L211" s="54" t="s">
        <v>429</v>
      </c>
    </row>
    <row r="212" spans="12:12" x14ac:dyDescent="0.3">
      <c r="L212" s="54" t="s">
        <v>497</v>
      </c>
    </row>
    <row r="213" spans="12:12" x14ac:dyDescent="0.3">
      <c r="L213" s="54" t="s">
        <v>480</v>
      </c>
    </row>
    <row r="214" spans="12:12" x14ac:dyDescent="0.3">
      <c r="L214" s="54" t="s">
        <v>463</v>
      </c>
    </row>
    <row r="215" spans="12:12" x14ac:dyDescent="0.3">
      <c r="L215" s="54" t="s">
        <v>467</v>
      </c>
    </row>
    <row r="216" spans="12:12" x14ac:dyDescent="0.3">
      <c r="L216" s="54" t="s">
        <v>454</v>
      </c>
    </row>
    <row r="217" spans="12:12" x14ac:dyDescent="0.3">
      <c r="L217" s="54" t="s">
        <v>489</v>
      </c>
    </row>
    <row r="218" spans="12:12" x14ac:dyDescent="0.3">
      <c r="L218" s="54" t="s">
        <v>425</v>
      </c>
    </row>
    <row r="219" spans="12:12" x14ac:dyDescent="0.3">
      <c r="L219" s="54" t="s">
        <v>485</v>
      </c>
    </row>
    <row r="220" spans="12:12" x14ac:dyDescent="0.3">
      <c r="L220" s="54" t="s">
        <v>436</v>
      </c>
    </row>
    <row r="221" spans="12:12" x14ac:dyDescent="0.3">
      <c r="L221" s="54" t="s">
        <v>495</v>
      </c>
    </row>
    <row r="222" spans="12:12" x14ac:dyDescent="0.3">
      <c r="L222" s="54" t="s">
        <v>444</v>
      </c>
    </row>
    <row r="223" spans="12:12" x14ac:dyDescent="0.3">
      <c r="L223" s="54" t="s">
        <v>493</v>
      </c>
    </row>
    <row r="224" spans="12:12" x14ac:dyDescent="0.3">
      <c r="L224" s="54" t="s">
        <v>496</v>
      </c>
    </row>
    <row r="225" spans="12:12" x14ac:dyDescent="0.3">
      <c r="L225" s="54" t="s">
        <v>429</v>
      </c>
    </row>
    <row r="226" spans="12:12" x14ac:dyDescent="0.3">
      <c r="L226" s="54" t="s">
        <v>497</v>
      </c>
    </row>
    <row r="227" spans="12:12" x14ac:dyDescent="0.3">
      <c r="L227" s="54" t="s">
        <v>453</v>
      </c>
    </row>
    <row r="228" spans="12:12" x14ac:dyDescent="0.3">
      <c r="L228" s="54" t="s">
        <v>483</v>
      </c>
    </row>
    <row r="229" spans="12:12" x14ac:dyDescent="0.3">
      <c r="L229" s="54" t="s">
        <v>483</v>
      </c>
    </row>
    <row r="230" spans="12:12" x14ac:dyDescent="0.3">
      <c r="L230" s="54" t="s">
        <v>472</v>
      </c>
    </row>
    <row r="231" spans="12:12" x14ac:dyDescent="0.3">
      <c r="L231" s="54" t="s">
        <v>470</v>
      </c>
    </row>
    <row r="232" spans="12:12" x14ac:dyDescent="0.3">
      <c r="L232" s="54" t="s">
        <v>451</v>
      </c>
    </row>
    <row r="233" spans="12:12" x14ac:dyDescent="0.3">
      <c r="L233" s="54" t="s">
        <v>474</v>
      </c>
    </row>
    <row r="234" spans="12:12" x14ac:dyDescent="0.3">
      <c r="L234" s="54" t="s">
        <v>457</v>
      </c>
    </row>
    <row r="235" spans="12:12" x14ac:dyDescent="0.3">
      <c r="L235" s="54" t="s">
        <v>457</v>
      </c>
    </row>
    <row r="236" spans="12:12" x14ac:dyDescent="0.3">
      <c r="L236" s="54" t="s">
        <v>452</v>
      </c>
    </row>
    <row r="237" spans="12:12" x14ac:dyDescent="0.3">
      <c r="L237" s="54" t="s">
        <v>432</v>
      </c>
    </row>
    <row r="238" spans="12:12" x14ac:dyDescent="0.3">
      <c r="L238" s="54" t="s">
        <v>488</v>
      </c>
    </row>
    <row r="239" spans="12:12" x14ac:dyDescent="0.3">
      <c r="L239" s="54" t="s">
        <v>462</v>
      </c>
    </row>
    <row r="240" spans="12:12" x14ac:dyDescent="0.3">
      <c r="L240" s="54" t="s">
        <v>423</v>
      </c>
    </row>
    <row r="241" spans="12:12" x14ac:dyDescent="0.3">
      <c r="L241" s="54" t="s">
        <v>479</v>
      </c>
    </row>
    <row r="242" spans="12:12" x14ac:dyDescent="0.3">
      <c r="L242" s="54" t="s">
        <v>479</v>
      </c>
    </row>
    <row r="243" spans="12:12" x14ac:dyDescent="0.3">
      <c r="L243" s="54" t="s">
        <v>435</v>
      </c>
    </row>
    <row r="244" spans="12:12" x14ac:dyDescent="0.3">
      <c r="L244" s="54" t="s">
        <v>469</v>
      </c>
    </row>
    <row r="245" spans="12:12" x14ac:dyDescent="0.3">
      <c r="L245" s="54" t="s">
        <v>456</v>
      </c>
    </row>
    <row r="246" spans="12:12" x14ac:dyDescent="0.3">
      <c r="L246" s="54" t="s">
        <v>456</v>
      </c>
    </row>
    <row r="247" spans="12:12" x14ac:dyDescent="0.3">
      <c r="L247" s="54" t="s">
        <v>426</v>
      </c>
    </row>
    <row r="248" spans="12:12" x14ac:dyDescent="0.3">
      <c r="L248" s="54" t="s">
        <v>448</v>
      </c>
    </row>
    <row r="249" spans="12:12" x14ac:dyDescent="0.3">
      <c r="L249" s="54" t="s">
        <v>487</v>
      </c>
    </row>
    <row r="250" spans="12:12" x14ac:dyDescent="0.3">
      <c r="L250" s="54" t="s">
        <v>480</v>
      </c>
    </row>
    <row r="251" spans="12:12" x14ac:dyDescent="0.3">
      <c r="L251" s="54" t="s">
        <v>463</v>
      </c>
    </row>
    <row r="252" spans="12:12" x14ac:dyDescent="0.3">
      <c r="L252" s="54" t="s">
        <v>467</v>
      </c>
    </row>
    <row r="253" spans="12:12" x14ac:dyDescent="0.3">
      <c r="L253" s="54" t="s">
        <v>454</v>
      </c>
    </row>
    <row r="254" spans="12:12" x14ac:dyDescent="0.3">
      <c r="L254" s="54" t="s">
        <v>489</v>
      </c>
    </row>
    <row r="255" spans="12:12" x14ac:dyDescent="0.3">
      <c r="L255" s="54" t="s">
        <v>425</v>
      </c>
    </row>
    <row r="256" spans="12:12" x14ac:dyDescent="0.3">
      <c r="L256" s="54" t="s">
        <v>485</v>
      </c>
    </row>
    <row r="257" spans="12:12" x14ac:dyDescent="0.3">
      <c r="L257" s="54" t="s">
        <v>485</v>
      </c>
    </row>
    <row r="258" spans="12:12" x14ac:dyDescent="0.3">
      <c r="L258" s="54" t="s">
        <v>425</v>
      </c>
    </row>
    <row r="259" spans="12:12" x14ac:dyDescent="0.3">
      <c r="L259" s="54" t="s">
        <v>489</v>
      </c>
    </row>
    <row r="260" spans="12:12" x14ac:dyDescent="0.3">
      <c r="L260" s="54" t="s">
        <v>454</v>
      </c>
    </row>
    <row r="261" spans="12:12" x14ac:dyDescent="0.3">
      <c r="L261" s="54" t="s">
        <v>467</v>
      </c>
    </row>
    <row r="262" spans="12:12" x14ac:dyDescent="0.3">
      <c r="L262" s="54" t="s">
        <v>463</v>
      </c>
    </row>
    <row r="263" spans="12:12" x14ac:dyDescent="0.3">
      <c r="L263" s="54" t="s">
        <v>480</v>
      </c>
    </row>
    <row r="264" spans="12:12" x14ac:dyDescent="0.3">
      <c r="L264" s="54" t="s">
        <v>482</v>
      </c>
    </row>
    <row r="265" spans="12:12" x14ac:dyDescent="0.3">
      <c r="L265" s="54" t="s">
        <v>482</v>
      </c>
    </row>
    <row r="266" spans="12:12" x14ac:dyDescent="0.3">
      <c r="L266" s="54" t="s">
        <v>435</v>
      </c>
    </row>
    <row r="267" spans="12:12" x14ac:dyDescent="0.3">
      <c r="L267" s="54" t="s">
        <v>484</v>
      </c>
    </row>
    <row r="268" spans="12:12" x14ac:dyDescent="0.3">
      <c r="L268" s="54" t="s">
        <v>484</v>
      </c>
    </row>
    <row r="269" spans="12:12" x14ac:dyDescent="0.3">
      <c r="L269" s="54" t="s">
        <v>423</v>
      </c>
    </row>
    <row r="270" spans="12:12" x14ac:dyDescent="0.3">
      <c r="L270" s="54" t="s">
        <v>440</v>
      </c>
    </row>
    <row r="271" spans="12:12" x14ac:dyDescent="0.3">
      <c r="L271" s="54" t="s">
        <v>494</v>
      </c>
    </row>
    <row r="272" spans="12:12" x14ac:dyDescent="0.3">
      <c r="L272" s="54" t="s">
        <v>440</v>
      </c>
    </row>
    <row r="273" spans="12:12" x14ac:dyDescent="0.3">
      <c r="L273" s="54" t="s">
        <v>440</v>
      </c>
    </row>
    <row r="274" spans="12:12" x14ac:dyDescent="0.3">
      <c r="L274" s="54" t="s">
        <v>440</v>
      </c>
    </row>
    <row r="275" spans="12:12" x14ac:dyDescent="0.3">
      <c r="L275" s="54" t="s">
        <v>438</v>
      </c>
    </row>
    <row r="276" spans="12:12" x14ac:dyDescent="0.3">
      <c r="L276" s="54" t="s">
        <v>438</v>
      </c>
    </row>
    <row r="277" spans="12:12" x14ac:dyDescent="0.3">
      <c r="L277" s="54" t="s">
        <v>438</v>
      </c>
    </row>
    <row r="278" spans="12:12" x14ac:dyDescent="0.3">
      <c r="L278" s="54" t="s">
        <v>440</v>
      </c>
    </row>
    <row r="279" spans="12:12" x14ac:dyDescent="0.3">
      <c r="L279" s="54" t="s">
        <v>438</v>
      </c>
    </row>
    <row r="280" spans="12:12" x14ac:dyDescent="0.3">
      <c r="L280" s="54" t="s">
        <v>465</v>
      </c>
    </row>
    <row r="281" spans="12:12" x14ac:dyDescent="0.3">
      <c r="L281" s="54" t="s">
        <v>465</v>
      </c>
    </row>
    <row r="282" spans="12:12" x14ac:dyDescent="0.3">
      <c r="L282" s="54" t="s">
        <v>464</v>
      </c>
    </row>
    <row r="283" spans="12:12" x14ac:dyDescent="0.3">
      <c r="L283" s="54" t="s">
        <v>421</v>
      </c>
    </row>
    <row r="284" spans="12:12" x14ac:dyDescent="0.3">
      <c r="L284" s="54" t="s">
        <v>421</v>
      </c>
    </row>
    <row r="285" spans="12:12" x14ac:dyDescent="0.3">
      <c r="L285" s="54" t="s">
        <v>435</v>
      </c>
    </row>
    <row r="286" spans="12:12" x14ac:dyDescent="0.3">
      <c r="L286" s="54" t="s">
        <v>435</v>
      </c>
    </row>
    <row r="287" spans="12:12" x14ac:dyDescent="0.3">
      <c r="L287" s="54" t="s">
        <v>498</v>
      </c>
    </row>
    <row r="288" spans="12:12" x14ac:dyDescent="0.3">
      <c r="L288" s="54" t="s">
        <v>498</v>
      </c>
    </row>
    <row r="289" spans="12:12" x14ac:dyDescent="0.3">
      <c r="L289" s="54" t="s">
        <v>477</v>
      </c>
    </row>
    <row r="290" spans="12:12" x14ac:dyDescent="0.3">
      <c r="L290" s="54" t="s">
        <v>478</v>
      </c>
    </row>
    <row r="291" spans="12:12" x14ac:dyDescent="0.3">
      <c r="L291" s="54" t="s">
        <v>478</v>
      </c>
    </row>
    <row r="292" spans="12:12" x14ac:dyDescent="0.3">
      <c r="L292" s="54" t="s">
        <v>476</v>
      </c>
    </row>
    <row r="293" spans="12:12" x14ac:dyDescent="0.3">
      <c r="L293" s="54" t="s">
        <v>476</v>
      </c>
    </row>
    <row r="294" spans="12:12" x14ac:dyDescent="0.3">
      <c r="L294" s="54" t="s">
        <v>415</v>
      </c>
    </row>
    <row r="295" spans="12:12" x14ac:dyDescent="0.3">
      <c r="L295" s="54" t="s">
        <v>415</v>
      </c>
    </row>
    <row r="296" spans="12:12" x14ac:dyDescent="0.3">
      <c r="L296" s="54" t="s">
        <v>480</v>
      </c>
    </row>
    <row r="297" spans="12:12" x14ac:dyDescent="0.3">
      <c r="L297" s="54" t="s">
        <v>463</v>
      </c>
    </row>
    <row r="298" spans="12:12" x14ac:dyDescent="0.3">
      <c r="L298" s="54" t="s">
        <v>476</v>
      </c>
    </row>
    <row r="299" spans="12:12" x14ac:dyDescent="0.3">
      <c r="L299" s="54" t="s">
        <v>419</v>
      </c>
    </row>
    <row r="300" spans="12:12" x14ac:dyDescent="0.3">
      <c r="L300" s="54" t="s">
        <v>418</v>
      </c>
    </row>
    <row r="301" spans="12:12" x14ac:dyDescent="0.3">
      <c r="L301" s="54" t="s">
        <v>467</v>
      </c>
    </row>
    <row r="302" spans="12:12" x14ac:dyDescent="0.3">
      <c r="L302" s="54" t="s">
        <v>499</v>
      </c>
    </row>
    <row r="303" spans="12:12" x14ac:dyDescent="0.3">
      <c r="L303" s="54" t="s">
        <v>420</v>
      </c>
    </row>
    <row r="304" spans="12:12" x14ac:dyDescent="0.3">
      <c r="L304" s="54" t="s">
        <v>414</v>
      </c>
    </row>
    <row r="305" spans="12:12" x14ac:dyDescent="0.3">
      <c r="L305" s="54" t="s">
        <v>454</v>
      </c>
    </row>
    <row r="306" spans="12:12" x14ac:dyDescent="0.3">
      <c r="L306" s="54" t="s">
        <v>489</v>
      </c>
    </row>
    <row r="307" spans="12:12" x14ac:dyDescent="0.3">
      <c r="L307" s="54" t="s">
        <v>425</v>
      </c>
    </row>
    <row r="308" spans="12:12" x14ac:dyDescent="0.3">
      <c r="L308" s="54" t="s">
        <v>446</v>
      </c>
    </row>
    <row r="309" spans="12:12" x14ac:dyDescent="0.3">
      <c r="L309" s="54" t="s">
        <v>485</v>
      </c>
    </row>
    <row r="310" spans="12:12" x14ac:dyDescent="0.3">
      <c r="L310" s="54" t="s">
        <v>459</v>
      </c>
    </row>
    <row r="311" spans="12:12" x14ac:dyDescent="0.3">
      <c r="L311" s="54" t="s">
        <v>501</v>
      </c>
    </row>
    <row r="312" spans="12:12" x14ac:dyDescent="0.3">
      <c r="L312" s="54" t="s">
        <v>417</v>
      </c>
    </row>
    <row r="313" spans="12:12" x14ac:dyDescent="0.3">
      <c r="L313" s="54" t="s">
        <v>472</v>
      </c>
    </row>
    <row r="314" spans="12:12" x14ac:dyDescent="0.3">
      <c r="L314" s="54" t="s">
        <v>450</v>
      </c>
    </row>
    <row r="315" spans="12:12" x14ac:dyDescent="0.3">
      <c r="L315" s="54" t="s">
        <v>470</v>
      </c>
    </row>
    <row r="316" spans="12:12" x14ac:dyDescent="0.3">
      <c r="L316" s="54" t="s">
        <v>502</v>
      </c>
    </row>
    <row r="317" spans="12:12" x14ac:dyDescent="0.3">
      <c r="L317" s="54" t="s">
        <v>438</v>
      </c>
    </row>
    <row r="318" spans="12:12" x14ac:dyDescent="0.3">
      <c r="L318" s="54" t="s">
        <v>488</v>
      </c>
    </row>
    <row r="319" spans="12:12" x14ac:dyDescent="0.3">
      <c r="L319" s="54" t="s">
        <v>462</v>
      </c>
    </row>
    <row r="320" spans="12:12" x14ac:dyDescent="0.3">
      <c r="L320" s="54" t="s">
        <v>423</v>
      </c>
    </row>
    <row r="321" spans="12:12" x14ac:dyDescent="0.3">
      <c r="L321" s="54" t="s">
        <v>503</v>
      </c>
    </row>
    <row r="322" spans="12:12" x14ac:dyDescent="0.3">
      <c r="L322" s="54" t="s">
        <v>503</v>
      </c>
    </row>
    <row r="323" spans="12:12" x14ac:dyDescent="0.3">
      <c r="L323" s="54" t="s">
        <v>436</v>
      </c>
    </row>
    <row r="324" spans="12:12" x14ac:dyDescent="0.3">
      <c r="L324" s="54" t="s">
        <v>436</v>
      </c>
    </row>
    <row r="325" spans="12:12" x14ac:dyDescent="0.3">
      <c r="L325" s="54" t="s">
        <v>495</v>
      </c>
    </row>
    <row r="326" spans="12:12" x14ac:dyDescent="0.3">
      <c r="L326" s="54" t="s">
        <v>495</v>
      </c>
    </row>
    <row r="327" spans="12:12" x14ac:dyDescent="0.3">
      <c r="L327" s="54" t="s">
        <v>504</v>
      </c>
    </row>
    <row r="328" spans="12:12" x14ac:dyDescent="0.3">
      <c r="L328" s="54" t="s">
        <v>504</v>
      </c>
    </row>
    <row r="329" spans="12:12" x14ac:dyDescent="0.3">
      <c r="L329" s="54" t="s">
        <v>505</v>
      </c>
    </row>
    <row r="330" spans="12:12" x14ac:dyDescent="0.3">
      <c r="L330" s="54" t="s">
        <v>505</v>
      </c>
    </row>
    <row r="331" spans="12:12" x14ac:dyDescent="0.3">
      <c r="L331" s="54" t="s">
        <v>506</v>
      </c>
    </row>
    <row r="332" spans="12:12" x14ac:dyDescent="0.3">
      <c r="L332" s="54" t="s">
        <v>506</v>
      </c>
    </row>
    <row r="333" spans="12:12" x14ac:dyDescent="0.3">
      <c r="L333" s="54" t="s">
        <v>444</v>
      </c>
    </row>
    <row r="334" spans="12:12" x14ac:dyDescent="0.3">
      <c r="L334" s="54" t="s">
        <v>444</v>
      </c>
    </row>
    <row r="335" spans="12:12" x14ac:dyDescent="0.3">
      <c r="L335" s="54" t="s">
        <v>507</v>
      </c>
    </row>
    <row r="336" spans="12:12" x14ac:dyDescent="0.3">
      <c r="L336" s="54" t="s">
        <v>507</v>
      </c>
    </row>
    <row r="337" spans="12:12" x14ac:dyDescent="0.3">
      <c r="L337" s="54" t="s">
        <v>428</v>
      </c>
    </row>
    <row r="338" spans="12:12" x14ac:dyDescent="0.3">
      <c r="L338" s="54" t="s">
        <v>428</v>
      </c>
    </row>
    <row r="339" spans="12:12" x14ac:dyDescent="0.3">
      <c r="L339" s="54" t="s">
        <v>508</v>
      </c>
    </row>
    <row r="340" spans="12:12" x14ac:dyDescent="0.3">
      <c r="L340" s="54" t="s">
        <v>508</v>
      </c>
    </row>
    <row r="341" spans="12:12" x14ac:dyDescent="0.3">
      <c r="L341" s="54" t="s">
        <v>493</v>
      </c>
    </row>
    <row r="342" spans="12:12" x14ac:dyDescent="0.3">
      <c r="L342" s="54" t="s">
        <v>493</v>
      </c>
    </row>
    <row r="343" spans="12:12" x14ac:dyDescent="0.3">
      <c r="L343" s="54" t="s">
        <v>496</v>
      </c>
    </row>
    <row r="344" spans="12:12" x14ac:dyDescent="0.3">
      <c r="L344" s="54" t="s">
        <v>496</v>
      </c>
    </row>
    <row r="345" spans="12:12" x14ac:dyDescent="0.3">
      <c r="L345" s="54" t="s">
        <v>429</v>
      </c>
    </row>
    <row r="346" spans="12:12" x14ac:dyDescent="0.3">
      <c r="L346" s="54" t="s">
        <v>429</v>
      </c>
    </row>
    <row r="347" spans="12:12" x14ac:dyDescent="0.3">
      <c r="L347" s="54" t="s">
        <v>509</v>
      </c>
    </row>
    <row r="348" spans="12:12" x14ac:dyDescent="0.3">
      <c r="L348" s="54" t="s">
        <v>509</v>
      </c>
    </row>
    <row r="349" spans="12:12" x14ac:dyDescent="0.3">
      <c r="L349" s="54" t="s">
        <v>510</v>
      </c>
    </row>
    <row r="350" spans="12:12" x14ac:dyDescent="0.3">
      <c r="L350" s="54" t="s">
        <v>510</v>
      </c>
    </row>
    <row r="351" spans="12:12" x14ac:dyDescent="0.3">
      <c r="L351" s="54" t="s">
        <v>497</v>
      </c>
    </row>
    <row r="352" spans="12:12" x14ac:dyDescent="0.3">
      <c r="L352" s="54" t="s">
        <v>497</v>
      </c>
    </row>
    <row r="353" spans="12:12" x14ac:dyDescent="0.3">
      <c r="L353" s="54" t="s">
        <v>511</v>
      </c>
    </row>
    <row r="354" spans="12:12" x14ac:dyDescent="0.3">
      <c r="L354" s="54" t="s">
        <v>511</v>
      </c>
    </row>
    <row r="355" spans="12:12" x14ac:dyDescent="0.3">
      <c r="L355" s="54" t="s">
        <v>512</v>
      </c>
    </row>
    <row r="356" spans="12:12" x14ac:dyDescent="0.3">
      <c r="L356" s="54" t="s">
        <v>512</v>
      </c>
    </row>
    <row r="357" spans="12:12" x14ac:dyDescent="0.3">
      <c r="L357" s="54" t="s">
        <v>513</v>
      </c>
    </row>
    <row r="358" spans="12:12" x14ac:dyDescent="0.3">
      <c r="L358" s="54" t="s">
        <v>513</v>
      </c>
    </row>
    <row r="359" spans="12:12" x14ac:dyDescent="0.3">
      <c r="L359" s="54" t="s">
        <v>449</v>
      </c>
    </row>
    <row r="360" spans="12:12" x14ac:dyDescent="0.3">
      <c r="L360" s="54" t="s">
        <v>449</v>
      </c>
    </row>
    <row r="361" spans="12:12" x14ac:dyDescent="0.3">
      <c r="L361" s="54" t="s">
        <v>437</v>
      </c>
    </row>
    <row r="362" spans="12:12" x14ac:dyDescent="0.3">
      <c r="L362" s="54" t="s">
        <v>437</v>
      </c>
    </row>
    <row r="363" spans="12:12" x14ac:dyDescent="0.3">
      <c r="L363" s="54" t="s">
        <v>445</v>
      </c>
    </row>
    <row r="364" spans="12:12" x14ac:dyDescent="0.3">
      <c r="L364" s="54" t="s">
        <v>445</v>
      </c>
    </row>
    <row r="365" spans="12:12" x14ac:dyDescent="0.3">
      <c r="L365" s="54" t="s">
        <v>475</v>
      </c>
    </row>
    <row r="366" spans="12:12" x14ac:dyDescent="0.3">
      <c r="L366" s="54" t="s">
        <v>475</v>
      </c>
    </row>
    <row r="367" spans="12:12" x14ac:dyDescent="0.3">
      <c r="L367" s="54" t="s">
        <v>458</v>
      </c>
    </row>
    <row r="368" spans="12:12" x14ac:dyDescent="0.3">
      <c r="L368" s="54" t="s">
        <v>458</v>
      </c>
    </row>
    <row r="369" spans="12:12" x14ac:dyDescent="0.3">
      <c r="L369" s="54" t="s">
        <v>514</v>
      </c>
    </row>
    <row r="370" spans="12:12" x14ac:dyDescent="0.3">
      <c r="L370" s="54" t="s">
        <v>514</v>
      </c>
    </row>
    <row r="371" spans="12:12" x14ac:dyDescent="0.3">
      <c r="L371" s="54" t="s">
        <v>430</v>
      </c>
    </row>
    <row r="372" spans="12:12" x14ac:dyDescent="0.3">
      <c r="L372" s="54" t="s">
        <v>430</v>
      </c>
    </row>
    <row r="373" spans="12:12" x14ac:dyDescent="0.3">
      <c r="L373" s="54" t="s">
        <v>447</v>
      </c>
    </row>
    <row r="374" spans="12:12" x14ac:dyDescent="0.3">
      <c r="L374" s="54" t="s">
        <v>447</v>
      </c>
    </row>
    <row r="375" spans="12:12" x14ac:dyDescent="0.3">
      <c r="L375" s="54" t="s">
        <v>515</v>
      </c>
    </row>
    <row r="376" spans="12:12" x14ac:dyDescent="0.3">
      <c r="L376" s="54" t="s">
        <v>515</v>
      </c>
    </row>
    <row r="377" spans="12:12" x14ac:dyDescent="0.3">
      <c r="L377" s="54" t="s">
        <v>420</v>
      </c>
    </row>
    <row r="378" spans="12:12" x14ac:dyDescent="0.3">
      <c r="L378" s="54" t="s">
        <v>443</v>
      </c>
    </row>
    <row r="379" spans="12:12" x14ac:dyDescent="0.3">
      <c r="L379" s="54" t="s">
        <v>443</v>
      </c>
    </row>
    <row r="380" spans="12:12" x14ac:dyDescent="0.3">
      <c r="L380" s="54" t="s">
        <v>414</v>
      </c>
    </row>
    <row r="381" spans="12:12" x14ac:dyDescent="0.3">
      <c r="L381" s="54" t="s">
        <v>416</v>
      </c>
    </row>
    <row r="382" spans="12:12" x14ac:dyDescent="0.3">
      <c r="L382" s="54" t="s">
        <v>416</v>
      </c>
    </row>
    <row r="383" spans="12:12" x14ac:dyDescent="0.3">
      <c r="L383" s="54" t="s">
        <v>435</v>
      </c>
    </row>
    <row r="384" spans="12:12" x14ac:dyDescent="0.3">
      <c r="L384" s="54" t="s">
        <v>482</v>
      </c>
    </row>
    <row r="385" spans="12:12" x14ac:dyDescent="0.3">
      <c r="L385" s="54" t="s">
        <v>422</v>
      </c>
    </row>
    <row r="386" spans="12:12" x14ac:dyDescent="0.3">
      <c r="L386" s="54" t="s">
        <v>415</v>
      </c>
    </row>
    <row r="387" spans="12:12" x14ac:dyDescent="0.3">
      <c r="L387" s="54" t="s">
        <v>434</v>
      </c>
    </row>
    <row r="388" spans="12:12" x14ac:dyDescent="0.3">
      <c r="L388" s="54" t="s">
        <v>433</v>
      </c>
    </row>
    <row r="389" spans="12:12" x14ac:dyDescent="0.3">
      <c r="L389" s="54" t="s">
        <v>469</v>
      </c>
    </row>
    <row r="390" spans="12:12" x14ac:dyDescent="0.3">
      <c r="L390" s="54" t="s">
        <v>516</v>
      </c>
    </row>
    <row r="391" spans="12:12" x14ac:dyDescent="0.3">
      <c r="L391" s="54" t="s">
        <v>443</v>
      </c>
    </row>
    <row r="392" spans="12:12" x14ac:dyDescent="0.3">
      <c r="L392" s="54" t="s">
        <v>416</v>
      </c>
    </row>
    <row r="393" spans="12:12" x14ac:dyDescent="0.3">
      <c r="L393" s="54" t="s">
        <v>456</v>
      </c>
    </row>
    <row r="394" spans="12:12" x14ac:dyDescent="0.3">
      <c r="L394" s="54" t="s">
        <v>491</v>
      </c>
    </row>
    <row r="395" spans="12:12" x14ac:dyDescent="0.3">
      <c r="L395" s="54" t="s">
        <v>426</v>
      </c>
    </row>
    <row r="396" spans="12:12" x14ac:dyDescent="0.3">
      <c r="L396" s="54" t="s">
        <v>450</v>
      </c>
    </row>
    <row r="397" spans="12:12" x14ac:dyDescent="0.3">
      <c r="L397" s="54" t="s">
        <v>418</v>
      </c>
    </row>
    <row r="398" spans="12:12" x14ac:dyDescent="0.3">
      <c r="L398" s="54" t="s">
        <v>418</v>
      </c>
    </row>
    <row r="399" spans="12:12" x14ac:dyDescent="0.3">
      <c r="L399" s="54" t="s">
        <v>433</v>
      </c>
    </row>
    <row r="400" spans="12:12" x14ac:dyDescent="0.3">
      <c r="L400" s="54" t="s">
        <v>433</v>
      </c>
    </row>
    <row r="401" spans="12:12" x14ac:dyDescent="0.3">
      <c r="L401" s="54" t="s">
        <v>419</v>
      </c>
    </row>
    <row r="402" spans="12:12" x14ac:dyDescent="0.3">
      <c r="L402" s="54" t="s">
        <v>434</v>
      </c>
    </row>
    <row r="403" spans="12:12" x14ac:dyDescent="0.3">
      <c r="L403" s="54" t="s">
        <v>434</v>
      </c>
    </row>
    <row r="404" spans="12:12" x14ac:dyDescent="0.3">
      <c r="L404" s="54" t="s">
        <v>440</v>
      </c>
    </row>
    <row r="405" spans="12:12" x14ac:dyDescent="0.3">
      <c r="L405" s="54" t="s">
        <v>438</v>
      </c>
    </row>
    <row r="406" spans="12:12" x14ac:dyDescent="0.3">
      <c r="L406" s="54" t="s">
        <v>438</v>
      </c>
    </row>
    <row r="407" spans="12:12" x14ac:dyDescent="0.3">
      <c r="L407" s="54" t="s">
        <v>500</v>
      </c>
    </row>
    <row r="408" spans="12:12" x14ac:dyDescent="0.3">
      <c r="L408" s="54" t="s">
        <v>500</v>
      </c>
    </row>
    <row r="409" spans="12:12" x14ac:dyDescent="0.3">
      <c r="L409" s="54" t="s">
        <v>460</v>
      </c>
    </row>
    <row r="410" spans="12:12" x14ac:dyDescent="0.3">
      <c r="L410" s="54" t="s">
        <v>424</v>
      </c>
    </row>
    <row r="411" spans="12:12" x14ac:dyDescent="0.3">
      <c r="L411" s="54" t="s">
        <v>427</v>
      </c>
    </row>
    <row r="412" spans="12:12" x14ac:dyDescent="0.3">
      <c r="L412" s="54" t="s">
        <v>441</v>
      </c>
    </row>
    <row r="413" spans="12:12" x14ac:dyDescent="0.3">
      <c r="L413" s="54" t="s">
        <v>490</v>
      </c>
    </row>
    <row r="414" spans="12:12" x14ac:dyDescent="0.3">
      <c r="L414" s="54" t="s">
        <v>492</v>
      </c>
    </row>
    <row r="415" spans="12:12" x14ac:dyDescent="0.3">
      <c r="L415" s="54" t="s">
        <v>492</v>
      </c>
    </row>
    <row r="416" spans="12:12" x14ac:dyDescent="0.3">
      <c r="L416" s="54" t="s">
        <v>452</v>
      </c>
    </row>
    <row r="417" spans="12:12" x14ac:dyDescent="0.3">
      <c r="L417" s="54" t="s">
        <v>446</v>
      </c>
    </row>
    <row r="418" spans="12:12" x14ac:dyDescent="0.3">
      <c r="L418" s="54" t="s">
        <v>446</v>
      </c>
    </row>
    <row r="419" spans="12:12" x14ac:dyDescent="0.3">
      <c r="L419" s="54" t="s">
        <v>459</v>
      </c>
    </row>
    <row r="420" spans="12:12" x14ac:dyDescent="0.3">
      <c r="L420" s="54" t="s">
        <v>461</v>
      </c>
    </row>
    <row r="421" spans="12:12" x14ac:dyDescent="0.3">
      <c r="L421" s="54" t="s">
        <v>461</v>
      </c>
    </row>
    <row r="422" spans="12:12" x14ac:dyDescent="0.3">
      <c r="L422" s="54" t="s">
        <v>423</v>
      </c>
    </row>
    <row r="423" spans="12:12" x14ac:dyDescent="0.3">
      <c r="L423" s="54" t="s">
        <v>442</v>
      </c>
    </row>
    <row r="424" spans="12:12" x14ac:dyDescent="0.3">
      <c r="L424" s="54" t="s">
        <v>473</v>
      </c>
    </row>
    <row r="425" spans="12:12" x14ac:dyDescent="0.3">
      <c r="L425" s="54" t="s">
        <v>474</v>
      </c>
    </row>
    <row r="426" spans="12:12" x14ac:dyDescent="0.3">
      <c r="L426" s="54" t="s">
        <v>451</v>
      </c>
    </row>
    <row r="427" spans="12:12" x14ac:dyDescent="0.3">
      <c r="L427" s="54" t="s">
        <v>432</v>
      </c>
    </row>
    <row r="428" spans="12:12" x14ac:dyDescent="0.3">
      <c r="L428" s="54" t="s">
        <v>487</v>
      </c>
    </row>
    <row r="429" spans="12:12" x14ac:dyDescent="0.3">
      <c r="L429" s="54" t="s">
        <v>448</v>
      </c>
    </row>
    <row r="430" spans="12:12" x14ac:dyDescent="0.3">
      <c r="L430" s="54" t="s">
        <v>491</v>
      </c>
    </row>
    <row r="431" spans="12:12" x14ac:dyDescent="0.3">
      <c r="L431" s="54" t="s">
        <v>417</v>
      </c>
    </row>
    <row r="432" spans="12:12" x14ac:dyDescent="0.3">
      <c r="L432" s="54" t="s">
        <v>427</v>
      </c>
    </row>
    <row r="433" spans="12:12" x14ac:dyDescent="0.3">
      <c r="L433" s="54" t="s">
        <v>427</v>
      </c>
    </row>
    <row r="434" spans="12:12" x14ac:dyDescent="0.3">
      <c r="L434" s="54" t="s">
        <v>422</v>
      </c>
    </row>
    <row r="435" spans="12:12" x14ac:dyDescent="0.3">
      <c r="L435" s="54" t="s">
        <v>427</v>
      </c>
    </row>
    <row r="436" spans="12:12" x14ac:dyDescent="0.3">
      <c r="L436" s="54" t="s">
        <v>427</v>
      </c>
    </row>
    <row r="437" spans="12:12" x14ac:dyDescent="0.3">
      <c r="L437" s="54" t="s">
        <v>517</v>
      </c>
    </row>
    <row r="438" spans="12:12" x14ac:dyDescent="0.3">
      <c r="L438" s="54" t="s">
        <v>518</v>
      </c>
    </row>
    <row r="439" spans="12:12" x14ac:dyDescent="0.3">
      <c r="L439" s="54" t="s">
        <v>471</v>
      </c>
    </row>
    <row r="440" spans="12:12" x14ac:dyDescent="0.3">
      <c r="L440" s="54" t="s">
        <v>472</v>
      </c>
    </row>
    <row r="441" spans="12:12" x14ac:dyDescent="0.3">
      <c r="L441" s="54" t="s">
        <v>466</v>
      </c>
    </row>
    <row r="442" spans="12:12" x14ac:dyDescent="0.3">
      <c r="L442" s="54" t="s">
        <v>466</v>
      </c>
    </row>
    <row r="443" spans="12:12" x14ac:dyDescent="0.3">
      <c r="L443" s="54" t="s">
        <v>466</v>
      </c>
    </row>
    <row r="444" spans="12:12" x14ac:dyDescent="0.3">
      <c r="L444" s="54" t="s">
        <v>468</v>
      </c>
    </row>
    <row r="445" spans="12:12" x14ac:dyDescent="0.3">
      <c r="L445" s="54" t="s">
        <v>470</v>
      </c>
    </row>
    <row r="446" spans="12:12" x14ac:dyDescent="0.3">
      <c r="L446" s="54" t="s">
        <v>431</v>
      </c>
    </row>
    <row r="447" spans="12:12" x14ac:dyDescent="0.3">
      <c r="L447" s="54" t="s">
        <v>474</v>
      </c>
    </row>
    <row r="448" spans="12:12" x14ac:dyDescent="0.3">
      <c r="L448" s="54" t="s">
        <v>427</v>
      </c>
    </row>
    <row r="449" spans="12:12" x14ac:dyDescent="0.3">
      <c r="L449" s="54" t="s">
        <v>432</v>
      </c>
    </row>
    <row r="450" spans="12:12" x14ac:dyDescent="0.3">
      <c r="L450" s="54" t="s">
        <v>441</v>
      </c>
    </row>
    <row r="451" spans="12:12" x14ac:dyDescent="0.3">
      <c r="L451" s="54" t="s">
        <v>486</v>
      </c>
    </row>
    <row r="452" spans="12:12" x14ac:dyDescent="0.3">
      <c r="L452" s="54" t="s">
        <v>488</v>
      </c>
    </row>
    <row r="453" spans="12:12" x14ac:dyDescent="0.3">
      <c r="L453" s="54" t="s">
        <v>460</v>
      </c>
    </row>
    <row r="454" spans="12:12" x14ac:dyDescent="0.3">
      <c r="L454" s="54" t="s">
        <v>462</v>
      </c>
    </row>
    <row r="455" spans="12:12" x14ac:dyDescent="0.3">
      <c r="L455" s="54" t="s">
        <v>424</v>
      </c>
    </row>
    <row r="456" spans="12:12" x14ac:dyDescent="0.3">
      <c r="L456" s="54" t="s">
        <v>517</v>
      </c>
    </row>
    <row r="457" spans="12:12" x14ac:dyDescent="0.3">
      <c r="L457" s="54" t="s">
        <v>519</v>
      </c>
    </row>
    <row r="458" spans="12:12" x14ac:dyDescent="0.3">
      <c r="L458" s="54" t="s">
        <v>427</v>
      </c>
    </row>
    <row r="459" spans="12:12" x14ac:dyDescent="0.3">
      <c r="L459" s="54" t="s">
        <v>517</v>
      </c>
    </row>
    <row r="460" spans="12:12" x14ac:dyDescent="0.3">
      <c r="L460" s="54" t="s">
        <v>519</v>
      </c>
    </row>
    <row r="461" spans="12:12" x14ac:dyDescent="0.3">
      <c r="L461" s="54" t="s">
        <v>470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3"/>
  <sheetViews>
    <sheetView topLeftCell="A31" workbookViewId="0">
      <selection activeCell="C54" sqref="C54"/>
    </sheetView>
  </sheetViews>
  <sheetFormatPr defaultRowHeight="14.4" x14ac:dyDescent="0.3"/>
  <cols>
    <col min="1" max="1" width="19.5546875" customWidth="1"/>
    <col min="2" max="2" width="54.5546875" customWidth="1"/>
    <col min="3" max="3" width="38.5546875" customWidth="1"/>
    <col min="6" max="6" width="10.109375" bestFit="1" customWidth="1"/>
    <col min="12" max="12" width="10.109375" bestFit="1" customWidth="1"/>
    <col min="14" max="18" width="10.109375" bestFit="1" customWidth="1"/>
  </cols>
  <sheetData>
    <row r="1" spans="1:3" x14ac:dyDescent="0.3">
      <c r="A1" t="s">
        <v>75</v>
      </c>
      <c r="B1" t="s">
        <v>145</v>
      </c>
      <c r="C1" t="s">
        <v>83</v>
      </c>
    </row>
    <row r="2" spans="1:3" x14ac:dyDescent="0.3">
      <c r="A2" t="s">
        <v>144</v>
      </c>
      <c r="B2" s="14" t="s">
        <v>37</v>
      </c>
    </row>
    <row r="3" spans="1:3" x14ac:dyDescent="0.3">
      <c r="A3" t="s">
        <v>76</v>
      </c>
      <c r="B3" t="s">
        <v>38</v>
      </c>
      <c r="C3" s="23">
        <f>Заявление!F11</f>
        <v>0</v>
      </c>
    </row>
    <row r="4" spans="1:3" x14ac:dyDescent="0.3">
      <c r="A4" t="s">
        <v>76</v>
      </c>
      <c r="B4" t="s">
        <v>39</v>
      </c>
      <c r="C4" s="23">
        <f>Заявление!F12</f>
        <v>0</v>
      </c>
    </row>
    <row r="5" spans="1:3" x14ac:dyDescent="0.3">
      <c r="A5" t="s">
        <v>76</v>
      </c>
      <c r="B5" t="s">
        <v>40</v>
      </c>
      <c r="C5" s="23">
        <f>Заявление!F13</f>
        <v>0</v>
      </c>
    </row>
    <row r="6" spans="1:3" x14ac:dyDescent="0.3">
      <c r="A6" t="s">
        <v>76</v>
      </c>
      <c r="B6" t="s">
        <v>41</v>
      </c>
      <c r="C6" s="23" t="str">
        <f>Заявление!M27</f>
        <v>Среднее общее образование</v>
      </c>
    </row>
    <row r="7" spans="1:3" x14ac:dyDescent="0.3">
      <c r="A7" t="s">
        <v>76</v>
      </c>
      <c r="B7" t="s">
        <v>42</v>
      </c>
      <c r="C7" s="23" t="str">
        <f>Заявление!E15</f>
        <v>Мужской</v>
      </c>
    </row>
    <row r="8" spans="1:3" x14ac:dyDescent="0.3">
      <c r="A8" t="s">
        <v>76</v>
      </c>
      <c r="B8" t="s">
        <v>43</v>
      </c>
      <c r="C8" s="28" t="str">
        <f>IF(Заявление!S15=0,"",Заявление!S15)</f>
        <v/>
      </c>
    </row>
    <row r="9" spans="1:3" x14ac:dyDescent="0.3">
      <c r="A9" t="s">
        <v>76</v>
      </c>
      <c r="B9" t="s">
        <v>44</v>
      </c>
      <c r="C9" s="23">
        <f>Заявление!G16</f>
        <v>0</v>
      </c>
    </row>
    <row r="10" spans="1:3" x14ac:dyDescent="0.3">
      <c r="A10" t="s">
        <v>76</v>
      </c>
      <c r="B10" t="s">
        <v>45</v>
      </c>
      <c r="C10" s="37">
        <f>VLOOKUP(Заявление!AT39,Справочники!D2:E6,2,FALSE)</f>
        <v>0</v>
      </c>
    </row>
    <row r="11" spans="1:3" x14ac:dyDescent="0.3">
      <c r="A11" t="s">
        <v>76</v>
      </c>
      <c r="B11" t="s">
        <v>47</v>
      </c>
      <c r="C11" s="23">
        <f>Анкета!AF22</f>
        <v>0</v>
      </c>
    </row>
    <row r="12" spans="1:3" s="33" customFormat="1" x14ac:dyDescent="0.3">
      <c r="A12" s="33" t="s">
        <v>76</v>
      </c>
      <c r="B12" s="33" t="s">
        <v>548</v>
      </c>
      <c r="C12" s="37">
        <f>Заявление!Z43</f>
        <v>0</v>
      </c>
    </row>
    <row r="13" spans="1:3" s="33" customFormat="1" x14ac:dyDescent="0.3">
      <c r="A13" s="33" t="s">
        <v>76</v>
      </c>
      <c r="B13" s="33" t="s">
        <v>550</v>
      </c>
      <c r="C13" s="37">
        <f>Заявление!H34</f>
        <v>0</v>
      </c>
    </row>
    <row r="14" spans="1:3" x14ac:dyDescent="0.3">
      <c r="A14" t="s">
        <v>144</v>
      </c>
      <c r="B14" s="14" t="s">
        <v>48</v>
      </c>
    </row>
    <row r="15" spans="1:3" x14ac:dyDescent="0.3">
      <c r="A15" t="s">
        <v>76</v>
      </c>
      <c r="B15" t="s">
        <v>49</v>
      </c>
      <c r="C15" s="23" t="s">
        <v>86</v>
      </c>
    </row>
    <row r="16" spans="1:3" x14ac:dyDescent="0.3">
      <c r="A16" t="s">
        <v>76</v>
      </c>
      <c r="B16" t="s">
        <v>50</v>
      </c>
      <c r="C16" s="23" t="s">
        <v>23</v>
      </c>
    </row>
    <row r="17" spans="1:3" x14ac:dyDescent="0.3">
      <c r="A17" t="s">
        <v>76</v>
      </c>
      <c r="B17" t="s">
        <v>51</v>
      </c>
      <c r="C17" s="23" t="s">
        <v>91</v>
      </c>
    </row>
    <row r="18" spans="1:3" x14ac:dyDescent="0.3">
      <c r="A18" t="s">
        <v>76</v>
      </c>
      <c r="B18" t="s">
        <v>52</v>
      </c>
      <c r="C18" s="23" t="str">
        <f>Заявление!E20</f>
        <v>Паспорт гражданина РФ</v>
      </c>
    </row>
    <row r="19" spans="1:3" x14ac:dyDescent="0.3">
      <c r="A19" t="s">
        <v>76</v>
      </c>
      <c r="B19" t="s">
        <v>53</v>
      </c>
      <c r="C19" s="23">
        <f>Заявление!E21</f>
        <v>0</v>
      </c>
    </row>
    <row r="20" spans="1:3" x14ac:dyDescent="0.3">
      <c r="A20" t="s">
        <v>76</v>
      </c>
      <c r="B20" t="s">
        <v>54</v>
      </c>
      <c r="C20" s="23">
        <f>Заявление!J21</f>
        <v>0</v>
      </c>
    </row>
    <row r="21" spans="1:3" x14ac:dyDescent="0.3">
      <c r="A21" t="s">
        <v>76</v>
      </c>
      <c r="B21" t="s">
        <v>55</v>
      </c>
      <c r="C21" s="23">
        <f>Заявление!G22</f>
        <v>0</v>
      </c>
    </row>
    <row r="22" spans="1:3" x14ac:dyDescent="0.3">
      <c r="A22" t="s">
        <v>76</v>
      </c>
      <c r="B22" t="s">
        <v>56</v>
      </c>
      <c r="C22" s="28">
        <f>Заявление!R21</f>
        <v>0</v>
      </c>
    </row>
    <row r="23" spans="1:3" x14ac:dyDescent="0.3">
      <c r="A23" t="s">
        <v>76</v>
      </c>
      <c r="B23" t="s">
        <v>57</v>
      </c>
      <c r="C23" s="23">
        <f>Заявление!Y21</f>
        <v>0</v>
      </c>
    </row>
    <row r="24" spans="1:3" x14ac:dyDescent="0.3">
      <c r="A24" t="s">
        <v>76</v>
      </c>
      <c r="B24" t="s">
        <v>58</v>
      </c>
      <c r="C24" s="23">
        <f>Заявление!E24</f>
        <v>0</v>
      </c>
    </row>
    <row r="25" spans="1:3" x14ac:dyDescent="0.3">
      <c r="A25" t="s">
        <v>76</v>
      </c>
      <c r="B25" t="s">
        <v>59</v>
      </c>
      <c r="C25" s="23"/>
    </row>
    <row r="26" spans="1:3" x14ac:dyDescent="0.3">
      <c r="A26" t="s">
        <v>76</v>
      </c>
      <c r="B26" t="s">
        <v>60</v>
      </c>
      <c r="C26" s="23">
        <f>Заявление!R24</f>
        <v>0</v>
      </c>
    </row>
    <row r="27" spans="1:3" x14ac:dyDescent="0.3">
      <c r="A27" t="s">
        <v>76</v>
      </c>
      <c r="B27" t="s">
        <v>61</v>
      </c>
      <c r="C27" s="23" t="str">
        <f>Заявление!AN37</f>
        <v>Нет</v>
      </c>
    </row>
    <row r="28" spans="1:3" s="33" customFormat="1" x14ac:dyDescent="0.3">
      <c r="A28" s="33" t="s">
        <v>76</v>
      </c>
      <c r="B28" s="33" t="s">
        <v>570</v>
      </c>
      <c r="C28" s="37" t="str">
        <f>Анкета!J21</f>
        <v>Нет</v>
      </c>
    </row>
    <row r="29" spans="1:3" s="33" customFormat="1" x14ac:dyDescent="0.3">
      <c r="A29" s="33" t="s">
        <v>76</v>
      </c>
      <c r="B29" s="33" t="s">
        <v>571</v>
      </c>
      <c r="C29" s="57">
        <f>Анкета!J23</f>
        <v>0</v>
      </c>
    </row>
    <row r="30" spans="1:3" s="33" customFormat="1" x14ac:dyDescent="0.3">
      <c r="A30" s="33" t="s">
        <v>76</v>
      </c>
      <c r="B30" s="33" t="s">
        <v>572</v>
      </c>
      <c r="C30" s="57">
        <f>Анкета!T23</f>
        <v>0</v>
      </c>
    </row>
    <row r="31" spans="1:3" s="33" customFormat="1" x14ac:dyDescent="0.3">
      <c r="A31" s="33" t="s">
        <v>76</v>
      </c>
      <c r="B31" s="33" t="s">
        <v>573</v>
      </c>
      <c r="C31" s="37"/>
    </row>
    <row r="32" spans="1:3" s="33" customFormat="1" x14ac:dyDescent="0.3">
      <c r="A32" s="33" t="s">
        <v>76</v>
      </c>
      <c r="B32" s="33" t="s">
        <v>576</v>
      </c>
      <c r="C32" s="37">
        <f>Анкета!J22</f>
        <v>0</v>
      </c>
    </row>
    <row r="33" spans="1:4" s="33" customFormat="1" x14ac:dyDescent="0.3">
      <c r="A33" s="33" t="s">
        <v>76</v>
      </c>
      <c r="B33" s="33" t="s">
        <v>577</v>
      </c>
      <c r="C33" s="57">
        <f>Анкета!J24</f>
        <v>0</v>
      </c>
    </row>
    <row r="34" spans="1:4" s="33" customFormat="1" x14ac:dyDescent="0.3">
      <c r="A34" s="33" t="s">
        <v>76</v>
      </c>
      <c r="B34" s="33" t="s">
        <v>578</v>
      </c>
      <c r="C34" s="28">
        <f>Анкета!J26</f>
        <v>0</v>
      </c>
    </row>
    <row r="35" spans="1:4" s="33" customFormat="1" x14ac:dyDescent="0.3">
      <c r="A35" s="33" t="s">
        <v>76</v>
      </c>
      <c r="B35" s="33" t="s">
        <v>579</v>
      </c>
      <c r="C35" s="28">
        <f>Анкета!J27</f>
        <v>0</v>
      </c>
    </row>
    <row r="36" spans="1:4" s="33" customFormat="1" x14ac:dyDescent="0.3">
      <c r="A36" s="33" t="s">
        <v>76</v>
      </c>
      <c r="B36" s="33" t="s">
        <v>580</v>
      </c>
      <c r="C36" s="28">
        <f>Анкета!T27</f>
        <v>0</v>
      </c>
    </row>
    <row r="37" spans="1:4" s="33" customFormat="1" x14ac:dyDescent="0.3">
      <c r="A37" s="33" t="s">
        <v>76</v>
      </c>
      <c r="B37" s="33" t="s">
        <v>574</v>
      </c>
      <c r="C37" s="37" t="str">
        <f>Заявление!Y36</f>
        <v>Да</v>
      </c>
    </row>
    <row r="38" spans="1:4" x14ac:dyDescent="0.3">
      <c r="A38" t="s">
        <v>144</v>
      </c>
      <c r="B38" s="14" t="s">
        <v>62</v>
      </c>
    </row>
    <row r="39" spans="1:4" x14ac:dyDescent="0.3">
      <c r="A39" t="s">
        <v>76</v>
      </c>
      <c r="B39" t="s">
        <v>63</v>
      </c>
      <c r="C39" s="23" t="str">
        <f>Заявление!M28</f>
        <v>Средняя (полная) общеобразовательная школа</v>
      </c>
    </row>
    <row r="40" spans="1:4" x14ac:dyDescent="0.3">
      <c r="A40" t="s">
        <v>76</v>
      </c>
      <c r="B40" s="33" t="s">
        <v>381</v>
      </c>
      <c r="C40" s="23">
        <f>Заявление!J29</f>
        <v>0</v>
      </c>
      <c r="D40" s="33" t="s">
        <v>64</v>
      </c>
    </row>
    <row r="41" spans="1:4" x14ac:dyDescent="0.3">
      <c r="A41" t="s">
        <v>76</v>
      </c>
      <c r="B41" t="s">
        <v>382</v>
      </c>
      <c r="C41" s="23">
        <f>Заявление!O29</f>
        <v>0</v>
      </c>
      <c r="D41" s="33" t="s">
        <v>65</v>
      </c>
    </row>
    <row r="42" spans="1:4" x14ac:dyDescent="0.3">
      <c r="A42" t="s">
        <v>76</v>
      </c>
      <c r="B42" t="s">
        <v>383</v>
      </c>
      <c r="C42" s="23">
        <f>Заявление!I30</f>
        <v>0</v>
      </c>
      <c r="D42" s="33" t="s">
        <v>66</v>
      </c>
    </row>
    <row r="43" spans="1:4" x14ac:dyDescent="0.3">
      <c r="A43" t="s">
        <v>76</v>
      </c>
      <c r="B43" t="s">
        <v>384</v>
      </c>
      <c r="C43" s="28">
        <f>Заявление!H32</f>
        <v>0</v>
      </c>
      <c r="D43" s="33" t="s">
        <v>67</v>
      </c>
    </row>
    <row r="44" spans="1:4" x14ac:dyDescent="0.3">
      <c r="A44" t="s">
        <v>76</v>
      </c>
      <c r="B44" t="s">
        <v>68</v>
      </c>
      <c r="C44" s="23" t="str">
        <f>Заявление!S32</f>
        <v>Аттестат о среднем общем образовании</v>
      </c>
    </row>
    <row r="45" spans="1:4" x14ac:dyDescent="0.3">
      <c r="A45" t="s">
        <v>76</v>
      </c>
      <c r="B45" t="s">
        <v>69</v>
      </c>
      <c r="C45" s="23">
        <f>Заявление!H33</f>
        <v>0</v>
      </c>
    </row>
    <row r="46" spans="1:4" x14ac:dyDescent="0.3">
      <c r="A46" t="s">
        <v>76</v>
      </c>
      <c r="B46" t="s">
        <v>70</v>
      </c>
      <c r="C46" s="23">
        <f>Заявление!S33</f>
        <v>0</v>
      </c>
    </row>
    <row r="47" spans="1:4" x14ac:dyDescent="0.3">
      <c r="A47" t="s">
        <v>76</v>
      </c>
      <c r="B47" t="s">
        <v>71</v>
      </c>
      <c r="C47" s="23" t="str">
        <f>Анкета!AN14</f>
        <v>Нет</v>
      </c>
    </row>
    <row r="48" spans="1:4" x14ac:dyDescent="0.3">
      <c r="A48" t="s">
        <v>76</v>
      </c>
      <c r="B48" t="s">
        <v>72</v>
      </c>
      <c r="C48" s="23">
        <f>Анкета!AN16</f>
        <v>0</v>
      </c>
    </row>
    <row r="49" spans="1:8" x14ac:dyDescent="0.3">
      <c r="A49" t="s">
        <v>76</v>
      </c>
      <c r="B49" t="s">
        <v>73</v>
      </c>
      <c r="C49" s="23" t="str">
        <f>Заявление!H35</f>
        <v>английский</v>
      </c>
    </row>
    <row r="50" spans="1:8" s="69" customFormat="1" x14ac:dyDescent="0.3">
      <c r="A50" s="69" t="s">
        <v>76</v>
      </c>
      <c r="B50" s="69" t="s">
        <v>368</v>
      </c>
      <c r="C50" s="37" t="s">
        <v>369</v>
      </c>
    </row>
    <row r="51" spans="1:8" x14ac:dyDescent="0.3">
      <c r="A51" t="s">
        <v>76</v>
      </c>
      <c r="B51" s="70" t="s">
        <v>608</v>
      </c>
      <c r="C51" s="23">
        <f>VLOOKUP(Анкета!AK9,Справочники!X1:Y14,2,FALSE)</f>
        <v>0</v>
      </c>
    </row>
    <row r="52" spans="1:8" x14ac:dyDescent="0.3">
      <c r="A52" t="s">
        <v>144</v>
      </c>
      <c r="B52" s="14" t="s">
        <v>365</v>
      </c>
      <c r="C52" t="s">
        <v>136</v>
      </c>
      <c r="D52" t="s">
        <v>377</v>
      </c>
      <c r="E52" t="s">
        <v>398</v>
      </c>
    </row>
    <row r="53" spans="1:8" x14ac:dyDescent="0.3">
      <c r="A53" t="s">
        <v>135</v>
      </c>
      <c r="B53" t="s">
        <v>137</v>
      </c>
      <c r="C53" s="23">
        <f>IFERROR(VLOOKUP(CONCATENATE('Программы 1 строка'!$B$1,Заявление!D40,Заявление!O40,Заявление!Z40),Программы!I:J,2,FALSE),0)</f>
        <v>0</v>
      </c>
      <c r="D53" s="37">
        <f>Заявление!Z40</f>
        <v>0</v>
      </c>
      <c r="E53" s="37">
        <f>Заявление!O40</f>
        <v>0</v>
      </c>
      <c r="F53">
        <f>IFERROR(C53,0)</f>
        <v>0</v>
      </c>
    </row>
    <row r="54" spans="1:8" x14ac:dyDescent="0.3">
      <c r="A54" t="s">
        <v>135</v>
      </c>
      <c r="B54" t="s">
        <v>138</v>
      </c>
      <c r="C54" s="37">
        <f>IFERROR(VLOOKUP(CONCATENATE('Программы 1 строка'!$B$1,Заявление!D41,Заявление!O41,Заявление!Z41),Программы!I:J,2,FALSE),0)</f>
        <v>0</v>
      </c>
      <c r="D54" s="37">
        <f>Заявление!Z41</f>
        <v>0</v>
      </c>
      <c r="E54" s="37">
        <f>Заявление!O41</f>
        <v>0</v>
      </c>
    </row>
    <row r="55" spans="1:8" x14ac:dyDescent="0.3">
      <c r="A55" t="s">
        <v>135</v>
      </c>
      <c r="B55" t="s">
        <v>139</v>
      </c>
      <c r="C55" s="37">
        <f>IFERROR(VLOOKUP(CONCATENATE('Программы 1 строка'!$B$1,Заявление!D42,Заявление!O42,Заявление!Z42),Программы!I:J,2,FALSE),0)</f>
        <v>0</v>
      </c>
      <c r="D55" s="37">
        <f>Заявление!Z42</f>
        <v>0</v>
      </c>
      <c r="E55" s="37">
        <f>Заявление!O42</f>
        <v>0</v>
      </c>
    </row>
    <row r="56" spans="1:8" x14ac:dyDescent="0.3">
      <c r="A56" t="s">
        <v>144</v>
      </c>
      <c r="B56" s="14" t="s">
        <v>346</v>
      </c>
      <c r="C56" t="s">
        <v>345</v>
      </c>
      <c r="D56" t="s">
        <v>357</v>
      </c>
      <c r="E56" t="s">
        <v>373</v>
      </c>
      <c r="F56" t="s">
        <v>619</v>
      </c>
      <c r="G56" t="s">
        <v>374</v>
      </c>
      <c r="H56" t="s">
        <v>375</v>
      </c>
    </row>
    <row r="57" spans="1:8" x14ac:dyDescent="0.3">
      <c r="A57" t="s">
        <v>344</v>
      </c>
      <c r="B57" t="s">
        <v>347</v>
      </c>
      <c r="C57" s="23" t="str">
        <f>Анкета!B7</f>
        <v>Мать</v>
      </c>
      <c r="D57" s="23" t="str">
        <f>Анкета!P7</f>
        <v>Родитель</v>
      </c>
      <c r="E57" s="23">
        <f>Анкета!B9</f>
        <v>0</v>
      </c>
      <c r="F57" s="57">
        <f>Анкета!B12</f>
        <v>0</v>
      </c>
      <c r="G57" s="57">
        <f>Анкета!B15</f>
        <v>0</v>
      </c>
      <c r="H57" s="57">
        <f>Анкета!B17</f>
        <v>0</v>
      </c>
    </row>
    <row r="58" spans="1:8" x14ac:dyDescent="0.3">
      <c r="A58" t="s">
        <v>144</v>
      </c>
      <c r="B58" s="14" t="s">
        <v>74</v>
      </c>
      <c r="C58" s="30" t="s">
        <v>367</v>
      </c>
      <c r="D58" t="s">
        <v>366</v>
      </c>
    </row>
    <row r="59" spans="1:8" x14ac:dyDescent="0.3">
      <c r="A59" t="s">
        <v>343</v>
      </c>
      <c r="B59" t="s">
        <v>387</v>
      </c>
      <c r="D59" s="37" t="str">
        <f>IF(""&lt;&gt;"","",CONCATENATE(Заявление!AI6,", ",Заявление!AV6,", ",Заявление!AJ8," р-н, ",Заявление!AJ9,", ",Заявление!AK10," ",Заявление!BD10,", ",Заявление!AK11," ",Заявление!BD11,", дом №",Заявление!AK12,", корпус ",Заявление!AT12,", квартира ",Заявление!BC12))</f>
        <v xml:space="preserve">, Санкт-Петербург г,  р-н, ,  г,  ул, дом №, корпус , квартира </v>
      </c>
    </row>
    <row r="60" spans="1:8" x14ac:dyDescent="0.3">
      <c r="A60" t="s">
        <v>343</v>
      </c>
      <c r="B60" t="s">
        <v>388</v>
      </c>
      <c r="C60" s="23" t="str">
        <f>Заявление!AO15</f>
        <v>Да</v>
      </c>
      <c r="D60" s="37" t="str">
        <f>IF(C60="Да",D59,IF(""&lt;&gt;"","",CONCATENATE(Заявление!AI16,", ",Заявление!AV16,", ",Заявление!AJ18," р-н, ",Заявление!AJ19,", ",Заявление!AK20," ",Заявление!BD20,", ",Заявление!AK21," ",Заявление!BD21,", дом №",Заявление!AK22,", корпус ",Заявление!AT22,", квартира ",Заявление!BC22)))</f>
        <v xml:space="preserve">, Санкт-Петербург г,  р-н, ,  г,  ул, дом №, корпус , квартира </v>
      </c>
    </row>
    <row r="61" spans="1:8" s="33" customFormat="1" x14ac:dyDescent="0.3">
      <c r="A61" s="33" t="s">
        <v>343</v>
      </c>
      <c r="B61" s="33" t="s">
        <v>567</v>
      </c>
      <c r="C61" s="37" t="str">
        <f>Заявление!AO25</f>
        <v>Да</v>
      </c>
      <c r="D61" s="37" t="str">
        <f>IF(C61="Да",D59,IF(""&lt;&gt;"","",CONCATENATE(Заявление!AI26,", ",Заявление!AV26,", ",Заявление!AJ28," р-н, ",Заявление!AJ29,", ",Заявление!AK30," ",Заявление!BD30,", ",Заявление!AK31," ",Заявление!BD31,", дом №",Заявление!AK32,", корпус ",Заявление!AT32,", квартира ",Заявление!BC32)))</f>
        <v xml:space="preserve">, Санкт-Петербург г,  р-н, ,  г,  ул, дом №, корпус , квартира </v>
      </c>
    </row>
    <row r="62" spans="1:8" x14ac:dyDescent="0.3">
      <c r="A62" t="s">
        <v>343</v>
      </c>
      <c r="B62" t="s">
        <v>386</v>
      </c>
      <c r="D62" s="23">
        <f>Заявление!AM34</f>
        <v>0</v>
      </c>
    </row>
    <row r="63" spans="1:8" x14ac:dyDescent="0.3">
      <c r="A63" t="s">
        <v>343</v>
      </c>
      <c r="B63" t="s">
        <v>385</v>
      </c>
      <c r="D63" s="23">
        <f>Заявление!AM35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2"/>
  <sheetViews>
    <sheetView zoomScale="130" zoomScaleNormal="130" workbookViewId="0">
      <selection activeCell="I2" sqref="I2"/>
    </sheetView>
  </sheetViews>
  <sheetFormatPr defaultRowHeight="14.4" x14ac:dyDescent="0.3"/>
  <cols>
    <col min="3" max="3" width="16.6640625" customWidth="1"/>
    <col min="4" max="4" width="11.109375" customWidth="1"/>
    <col min="5" max="5" width="25.44140625" customWidth="1"/>
    <col min="6" max="6" width="31.33203125" customWidth="1"/>
    <col min="7" max="7" width="20.33203125" style="33" customWidth="1"/>
    <col min="8" max="8" width="9.109375" style="33"/>
    <col min="9" max="9" width="37.88671875" style="33" customWidth="1"/>
    <col min="10" max="14" width="9.109375" style="33"/>
    <col min="17" max="17" width="24.6640625" style="33" customWidth="1"/>
    <col min="18" max="19" width="11.109375" style="33" customWidth="1"/>
  </cols>
  <sheetData>
    <row r="1" spans="1:19" x14ac:dyDescent="0.3">
      <c r="A1" s="33" t="s">
        <v>136</v>
      </c>
      <c r="B1" t="s">
        <v>520</v>
      </c>
      <c r="C1" t="s">
        <v>541</v>
      </c>
      <c r="D1" t="s">
        <v>542</v>
      </c>
      <c r="E1" t="s">
        <v>377</v>
      </c>
      <c r="F1" s="33" t="s">
        <v>555</v>
      </c>
      <c r="G1" s="33" t="s">
        <v>556</v>
      </c>
      <c r="H1" s="33" t="s">
        <v>557</v>
      </c>
      <c r="I1" s="33" t="s">
        <v>558</v>
      </c>
      <c r="J1" s="33" t="s">
        <v>136</v>
      </c>
      <c r="O1" t="s">
        <v>520</v>
      </c>
      <c r="P1" s="33" t="s">
        <v>541</v>
      </c>
      <c r="Q1" s="33" t="s">
        <v>555</v>
      </c>
      <c r="R1" s="33" t="s">
        <v>542</v>
      </c>
      <c r="S1" s="33" t="s">
        <v>556</v>
      </c>
    </row>
    <row r="2" spans="1:19" x14ac:dyDescent="0.3">
      <c r="A2" s="54" t="s">
        <v>494</v>
      </c>
      <c r="B2" s="54">
        <v>9</v>
      </c>
      <c r="C2" s="54" t="s">
        <v>525</v>
      </c>
      <c r="D2" s="50" t="s">
        <v>539</v>
      </c>
      <c r="E2" s="55" t="s">
        <v>378</v>
      </c>
      <c r="F2" s="33" t="str">
        <f>VLOOKUP(C2,$P$1:$Q$24,2,FALSE)</f>
        <v>07.02.01 Архитектура</v>
      </c>
      <c r="G2" s="33" t="str">
        <f>VLOOKUP(D2,$R$2:$S$4,2,FALSE)</f>
        <v>Очное</v>
      </c>
      <c r="H2" s="33" t="str">
        <f t="shared" ref="H2" si="0">CONCATENATE(F2,G2)</f>
        <v>07.02.01 АрхитектураОчное</v>
      </c>
      <c r="I2" s="33" t="str">
        <f>CONCATENATE(B2,F2,G2,E2)</f>
        <v>907.02.01 АрхитектураОчноеБюджетное</v>
      </c>
      <c r="J2" s="33" t="str">
        <f>A2</f>
        <v>9А(оч)</v>
      </c>
      <c r="O2" s="50">
        <v>9</v>
      </c>
      <c r="P2" s="72" t="s">
        <v>525</v>
      </c>
      <c r="Q2" s="73" t="s">
        <v>634</v>
      </c>
      <c r="R2" s="50" t="s">
        <v>538</v>
      </c>
      <c r="S2" s="50" t="s">
        <v>552</v>
      </c>
    </row>
    <row r="3" spans="1:19" x14ac:dyDescent="0.3">
      <c r="A3" s="54" t="s">
        <v>494</v>
      </c>
      <c r="B3" s="54">
        <v>9</v>
      </c>
      <c r="C3" s="54" t="s">
        <v>525</v>
      </c>
      <c r="D3" s="50" t="s">
        <v>539</v>
      </c>
      <c r="E3" s="55" t="s">
        <v>379</v>
      </c>
      <c r="F3" s="69" t="str">
        <f t="shared" ref="F3:F40" si="1">VLOOKUP(C3,$P$1:$Q$24,2,FALSE)</f>
        <v>07.02.01 Архитектура</v>
      </c>
      <c r="G3" s="69" t="str">
        <f t="shared" ref="G3:G50" si="2">VLOOKUP(D3,$R$2:$S$4,2,FALSE)</f>
        <v>Очное</v>
      </c>
      <c r="H3" s="69" t="str">
        <f t="shared" ref="H3:H50" si="3">CONCATENATE(F3,G3)</f>
        <v>07.02.01 АрхитектураОчное</v>
      </c>
      <c r="I3" s="69" t="str">
        <f t="shared" ref="I3:I51" si="4">CONCATENATE(B3,F3,G3,E3)</f>
        <v>907.02.01 АрхитектураОчноеКоммерческое</v>
      </c>
      <c r="J3" s="69" t="str">
        <f t="shared" ref="J3:J50" si="5">A3</f>
        <v>9А(оч)</v>
      </c>
      <c r="O3" s="50">
        <v>11</v>
      </c>
      <c r="P3" s="72" t="s">
        <v>523</v>
      </c>
      <c r="Q3" s="73" t="s">
        <v>635</v>
      </c>
      <c r="R3" s="50" t="s">
        <v>540</v>
      </c>
      <c r="S3" s="50" t="s">
        <v>553</v>
      </c>
    </row>
    <row r="4" spans="1:19" x14ac:dyDescent="0.3">
      <c r="A4" s="54" t="s">
        <v>424</v>
      </c>
      <c r="B4" s="54">
        <v>9</v>
      </c>
      <c r="C4" s="54" t="s">
        <v>526</v>
      </c>
      <c r="D4" s="50" t="s">
        <v>539</v>
      </c>
      <c r="E4" s="55" t="s">
        <v>379</v>
      </c>
      <c r="F4" s="69" t="str">
        <f t="shared" si="1"/>
        <v>52.02.04 Актерское искусство</v>
      </c>
      <c r="G4" s="69" t="str">
        <f t="shared" si="2"/>
        <v>Очное</v>
      </c>
      <c r="H4" s="69" t="str">
        <f t="shared" si="3"/>
        <v>52.02.04 Актерское искусствоОчное</v>
      </c>
      <c r="I4" s="69" t="str">
        <f t="shared" si="4"/>
        <v>952.02.04 Актерское искусствоОчноеКоммерческое</v>
      </c>
      <c r="J4" s="69" t="str">
        <f t="shared" si="5"/>
        <v>9АИ(оч)</v>
      </c>
      <c r="P4" s="72" t="s">
        <v>522</v>
      </c>
      <c r="Q4" s="73" t="s">
        <v>636</v>
      </c>
      <c r="R4" s="50" t="s">
        <v>539</v>
      </c>
      <c r="S4" s="50" t="s">
        <v>554</v>
      </c>
    </row>
    <row r="5" spans="1:19" x14ac:dyDescent="0.3">
      <c r="A5" s="54" t="s">
        <v>454</v>
      </c>
      <c r="B5" s="54">
        <v>9</v>
      </c>
      <c r="C5" s="54" t="s">
        <v>532</v>
      </c>
      <c r="D5" s="50" t="s">
        <v>538</v>
      </c>
      <c r="E5" s="55" t="s">
        <v>379</v>
      </c>
      <c r="F5" s="69" t="str">
        <f t="shared" si="1"/>
        <v>38.02.01 Экономика и бухгалтерский учёт (по отраслям)</v>
      </c>
      <c r="G5" s="69" t="str">
        <f t="shared" si="2"/>
        <v>Заочное</v>
      </c>
      <c r="H5" s="69" t="str">
        <f t="shared" si="3"/>
        <v>38.02.01 Экономика и бухгалтерский учёт (по отраслям)Заочное</v>
      </c>
      <c r="I5" s="69" t="str">
        <f t="shared" si="4"/>
        <v>938.02.01 Экономика и бухгалтерский учёт (по отраслям)ЗаочноеКоммерческое</v>
      </c>
      <c r="J5" s="69" t="str">
        <f t="shared" si="5"/>
        <v>9Б(зо)</v>
      </c>
      <c r="P5" s="72" t="s">
        <v>529</v>
      </c>
      <c r="Q5" s="73" t="s">
        <v>637</v>
      </c>
      <c r="R5"/>
    </row>
    <row r="6" spans="1:19" x14ac:dyDescent="0.3">
      <c r="A6" s="54" t="s">
        <v>455</v>
      </c>
      <c r="B6" s="54">
        <v>9</v>
      </c>
      <c r="C6" s="54" t="s">
        <v>532</v>
      </c>
      <c r="D6" s="50" t="s">
        <v>539</v>
      </c>
      <c r="E6" s="55" t="s">
        <v>378</v>
      </c>
      <c r="F6" s="69" t="str">
        <f t="shared" si="1"/>
        <v>38.02.01 Экономика и бухгалтерский учёт (по отраслям)</v>
      </c>
      <c r="G6" s="69" t="str">
        <f t="shared" si="2"/>
        <v>Очное</v>
      </c>
      <c r="H6" s="69" t="str">
        <f t="shared" si="3"/>
        <v>38.02.01 Экономика и бухгалтерский учёт (по отраслям)Очное</v>
      </c>
      <c r="I6" s="69" t="str">
        <f t="shared" si="4"/>
        <v>938.02.01 Экономика и бухгалтерский учёт (по отраслям)ОчноеБюджетное</v>
      </c>
      <c r="J6" s="69" t="str">
        <f t="shared" si="5"/>
        <v>9Б(оч)</v>
      </c>
      <c r="P6" s="72" t="s">
        <v>533</v>
      </c>
      <c r="Q6" s="73" t="s">
        <v>638</v>
      </c>
      <c r="R6"/>
    </row>
    <row r="7" spans="1:19" x14ac:dyDescent="0.3">
      <c r="A7" s="54" t="s">
        <v>455</v>
      </c>
      <c r="B7" s="54">
        <v>9</v>
      </c>
      <c r="C7" s="54" t="s">
        <v>532</v>
      </c>
      <c r="D7" s="50" t="s">
        <v>539</v>
      </c>
      <c r="E7" s="55" t="s">
        <v>379</v>
      </c>
      <c r="F7" s="69" t="str">
        <f t="shared" si="1"/>
        <v>38.02.01 Экономика и бухгалтерский учёт (по отраслям)</v>
      </c>
      <c r="G7" s="69" t="str">
        <f t="shared" si="2"/>
        <v>Очное</v>
      </c>
      <c r="H7" s="69" t="str">
        <f t="shared" si="3"/>
        <v>38.02.01 Экономика и бухгалтерский учёт (по отраслям)Очное</v>
      </c>
      <c r="I7" s="69" t="str">
        <f t="shared" si="4"/>
        <v>938.02.01 Экономика и бухгалтерский учёт (по отраслям)ОчноеКоммерческое</v>
      </c>
      <c r="J7" s="69" t="str">
        <f t="shared" si="5"/>
        <v>9Б(оч)</v>
      </c>
      <c r="P7" s="72" t="s">
        <v>534</v>
      </c>
      <c r="Q7" s="73" t="s">
        <v>639</v>
      </c>
      <c r="R7"/>
    </row>
    <row r="8" spans="1:19" x14ac:dyDescent="0.3">
      <c r="A8" s="54" t="s">
        <v>477</v>
      </c>
      <c r="B8" s="54">
        <v>9</v>
      </c>
      <c r="C8" s="54" t="s">
        <v>534</v>
      </c>
      <c r="D8" s="50" t="s">
        <v>539</v>
      </c>
      <c r="E8" s="55" t="s">
        <v>378</v>
      </c>
      <c r="F8" s="69" t="str">
        <f t="shared" si="1"/>
        <v>08.02.07 Монтаж и эксплуатация внутренних сантехнических устройств, кондиционирования воздуха и вентиляции</v>
      </c>
      <c r="G8" s="69" t="str">
        <f t="shared" si="2"/>
        <v>Очное</v>
      </c>
      <c r="H8" s="69" t="str">
        <f t="shared" si="3"/>
        <v>08.02.07 Монтаж и эксплуатация внутренних сантехнических устройств, кондиционирования воздуха и вентиляцииОчное</v>
      </c>
      <c r="I8" s="69" t="str">
        <f t="shared" si="4"/>
        <v>908.02.07 Монтаж и эксплуатация внутренних сантехнических устройств, кондиционирования воздуха и вентиляцииОчноеБюджетное</v>
      </c>
      <c r="J8" s="69" t="str">
        <f t="shared" si="5"/>
        <v>9В(оч)</v>
      </c>
      <c r="P8" s="72" t="s">
        <v>531</v>
      </c>
      <c r="Q8" s="73" t="s">
        <v>640</v>
      </c>
      <c r="R8"/>
    </row>
    <row r="9" spans="1:19" x14ac:dyDescent="0.3">
      <c r="A9" s="54" t="s">
        <v>464</v>
      </c>
      <c r="B9" s="54">
        <v>9</v>
      </c>
      <c r="C9" s="54" t="s">
        <v>533</v>
      </c>
      <c r="D9" s="50" t="s">
        <v>539</v>
      </c>
      <c r="E9" s="55" t="s">
        <v>378</v>
      </c>
      <c r="F9" s="69" t="str">
        <f t="shared" si="1"/>
        <v>08.02.06 Строительство и эксплуатация городских путей сообщения</v>
      </c>
      <c r="G9" s="69" t="str">
        <f t="shared" si="2"/>
        <v>Очное</v>
      </c>
      <c r="H9" s="69" t="str">
        <f t="shared" si="3"/>
        <v>08.02.06 Строительство и эксплуатация городских путей сообщенияОчное</v>
      </c>
      <c r="I9" s="69" t="str">
        <f t="shared" si="4"/>
        <v>908.02.06 Строительство и эксплуатация городских путей сообщенияОчноеБюджетное</v>
      </c>
      <c r="J9" s="69" t="str">
        <f t="shared" si="5"/>
        <v>9Д(оч)</v>
      </c>
      <c r="P9" s="72" t="s">
        <v>532</v>
      </c>
      <c r="Q9" s="73" t="s">
        <v>641</v>
      </c>
      <c r="R9"/>
    </row>
    <row r="10" spans="1:19" x14ac:dyDescent="0.3">
      <c r="A10" s="54" t="s">
        <v>517</v>
      </c>
      <c r="B10" s="54">
        <v>9</v>
      </c>
      <c r="C10" s="54" t="s">
        <v>523</v>
      </c>
      <c r="D10" s="50" t="s">
        <v>539</v>
      </c>
      <c r="E10" s="55" t="s">
        <v>379</v>
      </c>
      <c r="F10" s="69" t="str">
        <f t="shared" si="1"/>
        <v>54.02.01 Дизайн (по отраслям)</v>
      </c>
      <c r="G10" s="69" t="str">
        <f t="shared" si="2"/>
        <v>Очное</v>
      </c>
      <c r="H10" s="69" t="str">
        <f t="shared" si="3"/>
        <v>54.02.01 Дизайн (по отраслям)Очное</v>
      </c>
      <c r="I10" s="69" t="str">
        <f t="shared" si="4"/>
        <v>954.02.01 Дизайн (по отраслям)ОчноеКоммерческое</v>
      </c>
      <c r="J10" s="69" t="str">
        <f t="shared" si="5"/>
        <v>9ДЗ(оч)</v>
      </c>
      <c r="P10" s="72" t="s">
        <v>536</v>
      </c>
      <c r="Q10" s="73" t="s">
        <v>642</v>
      </c>
      <c r="R10"/>
    </row>
    <row r="11" spans="1:19" x14ac:dyDescent="0.3">
      <c r="A11" s="54" t="s">
        <v>467</v>
      </c>
      <c r="B11" s="54">
        <v>9</v>
      </c>
      <c r="C11" s="54" t="s">
        <v>531</v>
      </c>
      <c r="D11" s="50" t="s">
        <v>538</v>
      </c>
      <c r="E11" s="55" t="s">
        <v>379</v>
      </c>
      <c r="F11" s="69" t="str">
        <f t="shared" si="1"/>
        <v>21.02.05 Земельно-имущественные отношения</v>
      </c>
      <c r="G11" s="69" t="str">
        <f t="shared" si="2"/>
        <v>Заочное</v>
      </c>
      <c r="H11" s="69" t="str">
        <f t="shared" si="3"/>
        <v>21.02.05 Земельно-имущественные отношенияЗаочное</v>
      </c>
      <c r="I11" s="69" t="str">
        <f t="shared" si="4"/>
        <v>921.02.05 Земельно-имущественные отношенияЗаочноеКоммерческое</v>
      </c>
      <c r="J11" s="69" t="str">
        <f t="shared" si="5"/>
        <v>9З(зо)</v>
      </c>
      <c r="P11" s="72" t="s">
        <v>530</v>
      </c>
      <c r="Q11" s="73" t="s">
        <v>643</v>
      </c>
      <c r="R11"/>
    </row>
    <row r="12" spans="1:19" x14ac:dyDescent="0.3">
      <c r="A12" s="54" t="s">
        <v>468</v>
      </c>
      <c r="B12" s="54">
        <v>9</v>
      </c>
      <c r="C12" s="54" t="s">
        <v>531</v>
      </c>
      <c r="D12" s="50" t="s">
        <v>539</v>
      </c>
      <c r="E12" s="55" t="s">
        <v>378</v>
      </c>
      <c r="F12" s="69" t="str">
        <f t="shared" si="1"/>
        <v>21.02.05 Земельно-имущественные отношения</v>
      </c>
      <c r="G12" s="69" t="str">
        <f t="shared" si="2"/>
        <v>Очное</v>
      </c>
      <c r="H12" s="69" t="str">
        <f t="shared" si="3"/>
        <v>21.02.05 Земельно-имущественные отношенияОчное</v>
      </c>
      <c r="I12" s="69" t="str">
        <f t="shared" si="4"/>
        <v>921.02.05 Земельно-имущественные отношенияОчноеБюджетное</v>
      </c>
      <c r="J12" s="69" t="str">
        <f t="shared" si="5"/>
        <v>9З(оч)</v>
      </c>
      <c r="P12" s="72" t="s">
        <v>535</v>
      </c>
      <c r="Q12" s="73" t="s">
        <v>644</v>
      </c>
      <c r="R12"/>
    </row>
    <row r="13" spans="1:19" x14ac:dyDescent="0.3">
      <c r="A13" s="54" t="s">
        <v>468</v>
      </c>
      <c r="B13" s="54">
        <v>9</v>
      </c>
      <c r="C13" s="54" t="s">
        <v>531</v>
      </c>
      <c r="D13" s="50" t="s">
        <v>539</v>
      </c>
      <c r="E13" s="55" t="s">
        <v>379</v>
      </c>
      <c r="F13" s="69" t="str">
        <f t="shared" si="1"/>
        <v>21.02.05 Земельно-имущественные отношения</v>
      </c>
      <c r="G13" s="69" t="str">
        <f t="shared" si="2"/>
        <v>Очное</v>
      </c>
      <c r="H13" s="69" t="str">
        <f t="shared" si="3"/>
        <v>21.02.05 Земельно-имущественные отношенияОчное</v>
      </c>
      <c r="I13" s="69" t="str">
        <f t="shared" si="4"/>
        <v>921.02.05 Земельно-имущественные отношенияОчноеКоммерческое</v>
      </c>
      <c r="J13" s="69" t="str">
        <f t="shared" si="5"/>
        <v>9З(оч)</v>
      </c>
      <c r="P13" s="72" t="s">
        <v>527</v>
      </c>
      <c r="Q13" s="73" t="s">
        <v>645</v>
      </c>
      <c r="R13"/>
    </row>
    <row r="14" spans="1:19" x14ac:dyDescent="0.3">
      <c r="A14" s="54" t="s">
        <v>466</v>
      </c>
      <c r="B14" s="54">
        <v>9</v>
      </c>
      <c r="C14" s="54" t="s">
        <v>521</v>
      </c>
      <c r="D14" s="50" t="s">
        <v>539</v>
      </c>
      <c r="E14" s="55" t="s">
        <v>379</v>
      </c>
      <c r="F14" s="69" t="str">
        <f t="shared" si="1"/>
        <v>10.02.01 Организация и технология защиты информации</v>
      </c>
      <c r="G14" s="69" t="str">
        <f t="shared" si="2"/>
        <v>Очное</v>
      </c>
      <c r="H14" s="69" t="str">
        <f t="shared" si="3"/>
        <v>10.02.01 Организация и технология защиты информацииОчное</v>
      </c>
      <c r="I14" s="69" t="str">
        <f t="shared" si="4"/>
        <v>910.02.01 Организация и технология защиты информацииОчноеКоммерческое</v>
      </c>
      <c r="J14" s="69" t="str">
        <f t="shared" si="5"/>
        <v>9ЗИ(оч)</v>
      </c>
      <c r="P14" s="72" t="s">
        <v>528</v>
      </c>
      <c r="Q14" s="73" t="s">
        <v>646</v>
      </c>
      <c r="R14"/>
    </row>
    <row r="15" spans="1:19" x14ac:dyDescent="0.3">
      <c r="A15" s="54" t="s">
        <v>466</v>
      </c>
      <c r="B15" s="54">
        <v>9</v>
      </c>
      <c r="C15" s="54" t="s">
        <v>521</v>
      </c>
      <c r="D15" s="50" t="s">
        <v>539</v>
      </c>
      <c r="E15" s="55" t="s">
        <v>378</v>
      </c>
      <c r="F15" s="69" t="str">
        <f t="shared" si="1"/>
        <v>10.02.01 Организация и технология защиты информации</v>
      </c>
      <c r="G15" s="69" t="str">
        <f t="shared" si="2"/>
        <v>Очное</v>
      </c>
      <c r="H15" s="69" t="str">
        <f t="shared" si="3"/>
        <v>10.02.01 Организация и технология защиты информацииОчное</v>
      </c>
      <c r="I15" s="69" t="str">
        <f t="shared" si="4"/>
        <v>910.02.01 Организация и технология защиты информацииОчноеБюджетное</v>
      </c>
      <c r="J15" s="69" t="str">
        <f t="shared" si="5"/>
        <v>9ЗИ(оч)</v>
      </c>
      <c r="P15" s="72" t="s">
        <v>521</v>
      </c>
      <c r="Q15" s="73" t="s">
        <v>647</v>
      </c>
      <c r="R15"/>
    </row>
    <row r="16" spans="1:19" x14ac:dyDescent="0.3">
      <c r="A16" s="72" t="s">
        <v>431</v>
      </c>
      <c r="B16" s="72">
        <v>9</v>
      </c>
      <c r="C16" s="72" t="s">
        <v>528</v>
      </c>
      <c r="D16" s="70" t="s">
        <v>539</v>
      </c>
      <c r="E16" s="73" t="s">
        <v>378</v>
      </c>
      <c r="F16" s="69" t="str">
        <f t="shared" ref="F16" si="6">VLOOKUP(C16,$P$1:$Q$24,2,FALSE)</f>
        <v>21.02.06 Информационные системы обеспечения градостроительной деятельности</v>
      </c>
      <c r="G16" s="69" t="str">
        <f t="shared" ref="G16" si="7">VLOOKUP(D16,$R$2:$S$4,2,FALSE)</f>
        <v>Очное</v>
      </c>
      <c r="H16" s="69" t="str">
        <f t="shared" ref="H16" si="8">CONCATENATE(F16,G16)</f>
        <v>21.02.06 Информационные системы обеспечения градостроительной деятельностиОчное</v>
      </c>
      <c r="I16" s="69" t="str">
        <f t="shared" si="4"/>
        <v>921.02.06 Информационные системы обеспечения градостроительной деятельностиОчноеБюджетное</v>
      </c>
      <c r="J16" s="69" t="str">
        <f t="shared" ref="J16" si="9">A16</f>
        <v>9ИС(оч)</v>
      </c>
      <c r="P16" s="72" t="s">
        <v>603</v>
      </c>
      <c r="Q16" s="73" t="s">
        <v>648</v>
      </c>
      <c r="R16"/>
    </row>
    <row r="17" spans="1:18" x14ac:dyDescent="0.3">
      <c r="A17" s="54" t="s">
        <v>431</v>
      </c>
      <c r="B17" s="54">
        <v>9</v>
      </c>
      <c r="C17" s="54" t="s">
        <v>528</v>
      </c>
      <c r="D17" s="50" t="s">
        <v>539</v>
      </c>
      <c r="E17" s="55" t="s">
        <v>379</v>
      </c>
      <c r="F17" s="69" t="str">
        <f t="shared" si="1"/>
        <v>21.02.06 Информационные системы обеспечения градостроительной деятельности</v>
      </c>
      <c r="G17" s="69" t="str">
        <f t="shared" si="2"/>
        <v>Очное</v>
      </c>
      <c r="H17" s="69" t="str">
        <f t="shared" si="3"/>
        <v>21.02.06 Информационные системы обеспечения градостроительной деятельностиОчное</v>
      </c>
      <c r="I17" s="69" t="str">
        <f t="shared" si="4"/>
        <v>921.02.06 Информационные системы обеспечения градостроительной деятельностиОчноеКоммерческое</v>
      </c>
      <c r="J17" s="69" t="str">
        <f t="shared" si="5"/>
        <v>9ИС(оч)</v>
      </c>
      <c r="P17" s="72" t="s">
        <v>526</v>
      </c>
      <c r="Q17" s="73" t="s">
        <v>649</v>
      </c>
      <c r="R17"/>
    </row>
    <row r="18" spans="1:18" x14ac:dyDescent="0.3">
      <c r="A18" s="54" t="s">
        <v>473</v>
      </c>
      <c r="B18" s="54">
        <v>9</v>
      </c>
      <c r="C18" s="54" t="s">
        <v>522</v>
      </c>
      <c r="D18" s="50" t="s">
        <v>539</v>
      </c>
      <c r="E18" s="55" t="s">
        <v>378</v>
      </c>
      <c r="F18" s="69" t="str">
        <f t="shared" si="1"/>
        <v>35.02.12 Садово-парковое и ландшафтное строительство</v>
      </c>
      <c r="G18" s="69" t="str">
        <f t="shared" si="2"/>
        <v>Очное</v>
      </c>
      <c r="H18" s="69" t="str">
        <f t="shared" si="3"/>
        <v>35.02.12 Садово-парковое и ландшафтное строительствоОчное</v>
      </c>
      <c r="I18" s="69" t="str">
        <f t="shared" si="4"/>
        <v>935.02.12 Садово-парковое и ландшафтное строительствоОчноеБюджетное</v>
      </c>
      <c r="J18" s="69" t="str">
        <f t="shared" si="5"/>
        <v>9Л(оч)</v>
      </c>
      <c r="P18" s="72" t="s">
        <v>524</v>
      </c>
      <c r="Q18" s="73" t="s">
        <v>650</v>
      </c>
      <c r="R18"/>
    </row>
    <row r="19" spans="1:18" x14ac:dyDescent="0.3">
      <c r="A19" s="54" t="s">
        <v>425</v>
      </c>
      <c r="B19" s="54">
        <v>9</v>
      </c>
      <c r="C19" s="54" t="s">
        <v>527</v>
      </c>
      <c r="D19" s="50" t="s">
        <v>538</v>
      </c>
      <c r="E19" s="55" t="s">
        <v>379</v>
      </c>
      <c r="F19" s="69" t="str">
        <f t="shared" si="1"/>
        <v>40.02.01 Право и организация социального обеспечения</v>
      </c>
      <c r="G19" s="69" t="str">
        <f t="shared" si="2"/>
        <v>Заочное</v>
      </c>
      <c r="H19" s="69" t="str">
        <f t="shared" si="3"/>
        <v>40.02.01 Право и организация социального обеспеченияЗаочное</v>
      </c>
      <c r="I19" s="69" t="str">
        <f t="shared" si="4"/>
        <v>940.02.01 Право и организация социального обеспеченияЗаочноеКоммерческое</v>
      </c>
      <c r="J19" s="69" t="str">
        <f t="shared" si="5"/>
        <v>9П(зо)</v>
      </c>
      <c r="P19" s="72" t="s">
        <v>537</v>
      </c>
      <c r="Q19" s="73" t="s">
        <v>651</v>
      </c>
      <c r="R19"/>
    </row>
    <row r="20" spans="1:18" x14ac:dyDescent="0.3">
      <c r="A20" s="54" t="s">
        <v>427</v>
      </c>
      <c r="B20" s="54">
        <v>9</v>
      </c>
      <c r="C20" s="54" t="s">
        <v>527</v>
      </c>
      <c r="D20" s="50" t="s">
        <v>539</v>
      </c>
      <c r="E20" s="55" t="s">
        <v>379</v>
      </c>
      <c r="F20" s="69" t="str">
        <f t="shared" si="1"/>
        <v>40.02.01 Право и организация социального обеспечения</v>
      </c>
      <c r="G20" s="69" t="str">
        <f t="shared" si="2"/>
        <v>Очное</v>
      </c>
      <c r="H20" s="69" t="str">
        <f t="shared" si="3"/>
        <v>40.02.01 Право и организация социального обеспеченияОчное</v>
      </c>
      <c r="I20" s="69" t="str">
        <f t="shared" si="4"/>
        <v>940.02.01 Право и организация социального обеспеченияОчноеКоммерческое</v>
      </c>
      <c r="J20" s="69" t="str">
        <f t="shared" si="5"/>
        <v>9П(оч)</v>
      </c>
      <c r="P20" s="72"/>
      <c r="Q20" s="73"/>
      <c r="R20"/>
    </row>
    <row r="21" spans="1:18" x14ac:dyDescent="0.3">
      <c r="A21" s="54" t="s">
        <v>442</v>
      </c>
      <c r="B21" s="54">
        <v>9</v>
      </c>
      <c r="C21" s="54" t="s">
        <v>524</v>
      </c>
      <c r="D21" s="50" t="s">
        <v>539</v>
      </c>
      <c r="E21" s="55" t="s">
        <v>378</v>
      </c>
      <c r="F21" s="69" t="str">
        <f t="shared" si="1"/>
        <v>29.02.06 Полиграфическое производство</v>
      </c>
      <c r="G21" s="69" t="str">
        <f t="shared" si="2"/>
        <v>Очное</v>
      </c>
      <c r="H21" s="69" t="str">
        <f t="shared" si="3"/>
        <v>29.02.06 Полиграфическое производствоОчное</v>
      </c>
      <c r="I21" s="69" t="str">
        <f t="shared" si="4"/>
        <v>929.02.06 Полиграфическое производствоОчноеБюджетное</v>
      </c>
      <c r="J21" s="69" t="str">
        <f t="shared" si="5"/>
        <v>9ПП(оч)</v>
      </c>
      <c r="P21" s="72"/>
      <c r="Q21" s="73"/>
      <c r="R21"/>
    </row>
    <row r="22" spans="1:18" x14ac:dyDescent="0.3">
      <c r="A22" s="54" t="s">
        <v>480</v>
      </c>
      <c r="B22" s="54">
        <v>9</v>
      </c>
      <c r="C22" s="54" t="s">
        <v>529</v>
      </c>
      <c r="D22" s="50" t="s">
        <v>538</v>
      </c>
      <c r="E22" s="55" t="s">
        <v>379</v>
      </c>
      <c r="F22" s="69" t="str">
        <f t="shared" si="1"/>
        <v>08.02.01 Строительство и эксплуатация зданий и сооружений</v>
      </c>
      <c r="G22" s="69" t="str">
        <f t="shared" si="2"/>
        <v>Заочное</v>
      </c>
      <c r="H22" s="69" t="str">
        <f t="shared" si="3"/>
        <v>08.02.01 Строительство и эксплуатация зданий и сооруженийЗаочное</v>
      </c>
      <c r="I22" s="69" t="str">
        <f t="shared" si="4"/>
        <v>908.02.01 Строительство и эксплуатация зданий и сооруженийЗаочноеКоммерческое</v>
      </c>
      <c r="J22" s="69" t="str">
        <f t="shared" si="5"/>
        <v>9С(зо)</v>
      </c>
      <c r="P22" s="75"/>
      <c r="Q22" s="73"/>
      <c r="R22"/>
    </row>
    <row r="23" spans="1:18" x14ac:dyDescent="0.3">
      <c r="A23" s="54" t="s">
        <v>481</v>
      </c>
      <c r="B23" s="54">
        <v>9</v>
      </c>
      <c r="C23" s="54" t="s">
        <v>529</v>
      </c>
      <c r="D23" s="50" t="s">
        <v>539</v>
      </c>
      <c r="E23" s="55" t="s">
        <v>378</v>
      </c>
      <c r="F23" s="69" t="str">
        <f t="shared" si="1"/>
        <v>08.02.01 Строительство и эксплуатация зданий и сооружений</v>
      </c>
      <c r="G23" s="69" t="str">
        <f t="shared" si="2"/>
        <v>Очное</v>
      </c>
      <c r="H23" s="69" t="str">
        <f t="shared" si="3"/>
        <v>08.02.01 Строительство и эксплуатация зданий и сооруженийОчное</v>
      </c>
      <c r="I23" s="69" t="str">
        <f t="shared" si="4"/>
        <v>908.02.01 Строительство и эксплуатация зданий и сооруженийОчноеБюджетное</v>
      </c>
      <c r="J23" s="69" t="str">
        <f t="shared" si="5"/>
        <v>9С(оч)</v>
      </c>
      <c r="R23"/>
    </row>
    <row r="24" spans="1:18" x14ac:dyDescent="0.3">
      <c r="A24" s="54" t="s">
        <v>481</v>
      </c>
      <c r="B24" s="54">
        <v>9</v>
      </c>
      <c r="C24" s="54" t="s">
        <v>529</v>
      </c>
      <c r="D24" s="50" t="s">
        <v>539</v>
      </c>
      <c r="E24" s="55" t="s">
        <v>379</v>
      </c>
      <c r="F24" s="69" t="str">
        <f t="shared" si="1"/>
        <v>08.02.01 Строительство и эксплуатация зданий и сооружений</v>
      </c>
      <c r="G24" s="69" t="str">
        <f t="shared" si="2"/>
        <v>Очное</v>
      </c>
      <c r="H24" s="69" t="str">
        <f t="shared" si="3"/>
        <v>08.02.01 Строительство и эксплуатация зданий и сооруженийОчное</v>
      </c>
      <c r="I24" s="69" t="str">
        <f t="shared" si="4"/>
        <v>908.02.01 Строительство и эксплуатация зданий и сооруженийОчноеКоммерческое</v>
      </c>
      <c r="J24" s="69" t="str">
        <f t="shared" si="5"/>
        <v>9С(оч)</v>
      </c>
      <c r="R24"/>
    </row>
    <row r="25" spans="1:18" x14ac:dyDescent="0.3">
      <c r="A25" s="54" t="s">
        <v>440</v>
      </c>
      <c r="B25" s="54">
        <v>9</v>
      </c>
      <c r="C25" s="54" t="s">
        <v>530</v>
      </c>
      <c r="D25" s="50" t="s">
        <v>539</v>
      </c>
      <c r="E25" s="55" t="s">
        <v>378</v>
      </c>
      <c r="F25" s="69" t="str">
        <f t="shared" si="1"/>
        <v>43.02.08 Сервис домашнего и коммунального хозяйства</v>
      </c>
      <c r="G25" s="69" t="str">
        <f t="shared" si="2"/>
        <v>Очное</v>
      </c>
      <c r="H25" s="69" t="str">
        <f t="shared" si="3"/>
        <v>43.02.08 Сервис домашнего и коммунального хозяйстваОчное</v>
      </c>
      <c r="I25" s="69" t="str">
        <f t="shared" si="4"/>
        <v>943.02.08 Сервис домашнего и коммунального хозяйстваОчноеБюджетное</v>
      </c>
      <c r="J25" s="69" t="str">
        <f t="shared" si="5"/>
        <v>9СХ(оч)</v>
      </c>
      <c r="R25"/>
    </row>
    <row r="26" spans="1:18" x14ac:dyDescent="0.3">
      <c r="A26" s="54" t="s">
        <v>485</v>
      </c>
      <c r="B26" s="54">
        <v>9</v>
      </c>
      <c r="C26" s="54" t="s">
        <v>535</v>
      </c>
      <c r="D26" s="50" t="s">
        <v>538</v>
      </c>
      <c r="E26" s="55" t="s">
        <v>379</v>
      </c>
      <c r="F26" s="69" t="str">
        <f t="shared" si="1"/>
        <v>43.02.10 Туризм</v>
      </c>
      <c r="G26" s="69" t="str">
        <f t="shared" si="2"/>
        <v>Заочное</v>
      </c>
      <c r="H26" s="69" t="str">
        <f t="shared" si="3"/>
        <v>43.02.10 ТуризмЗаочное</v>
      </c>
      <c r="I26" s="69" t="str">
        <f t="shared" si="4"/>
        <v>943.02.10 ТуризмЗаочноеКоммерческое</v>
      </c>
      <c r="J26" s="69" t="str">
        <f t="shared" si="5"/>
        <v>9ТР(зо)</v>
      </c>
      <c r="R26"/>
    </row>
    <row r="27" spans="1:18" x14ac:dyDescent="0.3">
      <c r="A27" s="54" t="s">
        <v>486</v>
      </c>
      <c r="B27" s="54">
        <v>9</v>
      </c>
      <c r="C27" s="54" t="s">
        <v>535</v>
      </c>
      <c r="D27" s="50" t="s">
        <v>539</v>
      </c>
      <c r="E27" s="55" t="s">
        <v>378</v>
      </c>
      <c r="F27" s="69" t="str">
        <f t="shared" si="1"/>
        <v>43.02.10 Туризм</v>
      </c>
      <c r="G27" s="69" t="str">
        <f t="shared" si="2"/>
        <v>Очное</v>
      </c>
      <c r="H27" s="69" t="str">
        <f t="shared" si="3"/>
        <v>43.02.10 ТуризмОчное</v>
      </c>
      <c r="I27" s="69" t="str">
        <f t="shared" si="4"/>
        <v>943.02.10 ТуризмОчноеБюджетное</v>
      </c>
      <c r="J27" s="69" t="str">
        <f t="shared" si="5"/>
        <v>9ТР(оч)</v>
      </c>
      <c r="R27"/>
    </row>
    <row r="28" spans="1:18" x14ac:dyDescent="0.3">
      <c r="A28" s="54" t="s">
        <v>486</v>
      </c>
      <c r="B28" s="54">
        <v>9</v>
      </c>
      <c r="C28" s="54" t="s">
        <v>535</v>
      </c>
      <c r="D28" s="50" t="s">
        <v>539</v>
      </c>
      <c r="E28" s="55" t="s">
        <v>379</v>
      </c>
      <c r="F28" s="69" t="str">
        <f t="shared" si="1"/>
        <v>43.02.10 Туризм</v>
      </c>
      <c r="G28" s="69" t="str">
        <f t="shared" si="2"/>
        <v>Очное</v>
      </c>
      <c r="H28" s="69" t="str">
        <f t="shared" si="3"/>
        <v>43.02.10 ТуризмОчное</v>
      </c>
      <c r="I28" s="69" t="str">
        <f t="shared" si="4"/>
        <v>943.02.10 ТуризмОчноеКоммерческое</v>
      </c>
      <c r="J28" s="69" t="str">
        <f t="shared" si="5"/>
        <v>9ТР(оч)</v>
      </c>
      <c r="R28"/>
    </row>
    <row r="29" spans="1:18" x14ac:dyDescent="0.3">
      <c r="A29" s="54" t="s">
        <v>490</v>
      </c>
      <c r="B29" s="54">
        <v>9</v>
      </c>
      <c r="C29" s="54" t="s">
        <v>536</v>
      </c>
      <c r="D29" s="50" t="s">
        <v>539</v>
      </c>
      <c r="E29" s="55" t="s">
        <v>378</v>
      </c>
      <c r="F29" s="69" t="str">
        <f t="shared" si="1"/>
        <v>38.02.06 Финансы</v>
      </c>
      <c r="G29" s="69" t="str">
        <f t="shared" si="2"/>
        <v>Очное</v>
      </c>
      <c r="H29" s="69" t="str">
        <f t="shared" si="3"/>
        <v>38.02.06 ФинансыОчное</v>
      </c>
      <c r="I29" s="69" t="str">
        <f t="shared" si="4"/>
        <v>938.02.06 ФинансыОчноеБюджетное</v>
      </c>
      <c r="J29" s="69" t="str">
        <f t="shared" si="5"/>
        <v>9Ф(оч)</v>
      </c>
      <c r="R29"/>
    </row>
    <row r="30" spans="1:18" s="33" customFormat="1" x14ac:dyDescent="0.3">
      <c r="A30" s="72" t="s">
        <v>605</v>
      </c>
      <c r="B30" s="72">
        <v>9</v>
      </c>
      <c r="C30" s="72" t="s">
        <v>603</v>
      </c>
      <c r="D30" s="70" t="s">
        <v>539</v>
      </c>
      <c r="E30" s="73" t="s">
        <v>378</v>
      </c>
      <c r="F30" s="69" t="str">
        <f>VLOOKUP(C30,$P$1:$Q$24,2,FALSE)</f>
        <v>09.02.07 Информационные системы и программирование</v>
      </c>
      <c r="G30" s="69" t="str">
        <f t="shared" si="2"/>
        <v>Очное</v>
      </c>
      <c r="H30" s="69" t="str">
        <f t="shared" si="3"/>
        <v>09.02.07 Информационные системы и программированиеОчное</v>
      </c>
      <c r="I30" s="69" t="str">
        <f t="shared" si="4"/>
        <v>909.02.07 Информационные системы и программированиеОчноеБюджетное</v>
      </c>
      <c r="J30" s="69" t="str">
        <f t="shared" si="5"/>
        <v>9ИП(оч)</v>
      </c>
    </row>
    <row r="31" spans="1:18" x14ac:dyDescent="0.3">
      <c r="A31" s="54" t="s">
        <v>453</v>
      </c>
      <c r="B31" s="54">
        <v>11</v>
      </c>
      <c r="C31" s="54" t="s">
        <v>525</v>
      </c>
      <c r="D31" s="50" t="s">
        <v>539</v>
      </c>
      <c r="E31" s="55" t="s">
        <v>378</v>
      </c>
      <c r="F31" s="69" t="str">
        <f t="shared" si="1"/>
        <v>07.02.01 Архитектура</v>
      </c>
      <c r="G31" s="69" t="str">
        <f t="shared" si="2"/>
        <v>Очное</v>
      </c>
      <c r="H31" s="69" t="str">
        <f t="shared" si="3"/>
        <v>07.02.01 АрхитектураОчное</v>
      </c>
      <c r="I31" s="69" t="str">
        <f t="shared" si="4"/>
        <v>1107.02.01 АрхитектураОчноеБюджетное</v>
      </c>
      <c r="J31" s="69" t="str">
        <f t="shared" si="5"/>
        <v>11А(оч)</v>
      </c>
      <c r="R31"/>
    </row>
    <row r="32" spans="1:18" x14ac:dyDescent="0.3">
      <c r="A32" s="54" t="s">
        <v>453</v>
      </c>
      <c r="B32" s="54">
        <v>11</v>
      </c>
      <c r="C32" s="54" t="s">
        <v>525</v>
      </c>
      <c r="D32" s="50" t="s">
        <v>539</v>
      </c>
      <c r="E32" s="55" t="s">
        <v>379</v>
      </c>
      <c r="F32" s="69" t="str">
        <f t="shared" si="1"/>
        <v>07.02.01 Архитектура</v>
      </c>
      <c r="G32" s="69" t="str">
        <f t="shared" si="2"/>
        <v>Очное</v>
      </c>
      <c r="H32" s="69" t="str">
        <f t="shared" si="3"/>
        <v>07.02.01 АрхитектураОчное</v>
      </c>
      <c r="I32" s="69" t="str">
        <f t="shared" si="4"/>
        <v>1107.02.01 АрхитектураОчноеКоммерческое</v>
      </c>
      <c r="J32" s="69" t="str">
        <f t="shared" si="5"/>
        <v>11А(оч)</v>
      </c>
      <c r="R32"/>
    </row>
    <row r="33" spans="1:18" x14ac:dyDescent="0.3">
      <c r="A33" s="54" t="s">
        <v>456</v>
      </c>
      <c r="B33" s="54">
        <v>11</v>
      </c>
      <c r="C33" s="54" t="s">
        <v>532</v>
      </c>
      <c r="D33" s="50" t="s">
        <v>538</v>
      </c>
      <c r="E33" s="55" t="s">
        <v>379</v>
      </c>
      <c r="F33" s="69" t="str">
        <f t="shared" si="1"/>
        <v>38.02.01 Экономика и бухгалтерский учёт (по отраслям)</v>
      </c>
      <c r="G33" s="69" t="str">
        <f t="shared" si="2"/>
        <v>Заочное</v>
      </c>
      <c r="H33" s="69" t="str">
        <f t="shared" si="3"/>
        <v>38.02.01 Экономика и бухгалтерский учёт (по отраслям)Заочное</v>
      </c>
      <c r="I33" s="69" t="str">
        <f t="shared" si="4"/>
        <v>1138.02.01 Экономика и бухгалтерский учёт (по отраслям)ЗаочноеКоммерческое</v>
      </c>
      <c r="J33" s="69" t="str">
        <f t="shared" si="5"/>
        <v>11Б(зо)</v>
      </c>
      <c r="R33"/>
    </row>
    <row r="34" spans="1:18" x14ac:dyDescent="0.3">
      <c r="A34" s="54" t="s">
        <v>457</v>
      </c>
      <c r="B34" s="54">
        <v>11</v>
      </c>
      <c r="C34" s="54" t="s">
        <v>532</v>
      </c>
      <c r="D34" s="50" t="s">
        <v>539</v>
      </c>
      <c r="E34" s="55" t="s">
        <v>378</v>
      </c>
      <c r="F34" s="69" t="str">
        <f t="shared" si="1"/>
        <v>38.02.01 Экономика и бухгалтерский учёт (по отраслям)</v>
      </c>
      <c r="G34" s="69" t="str">
        <f t="shared" si="2"/>
        <v>Очное</v>
      </c>
      <c r="H34" s="69" t="str">
        <f t="shared" si="3"/>
        <v>38.02.01 Экономика и бухгалтерский учёт (по отраслям)Очное</v>
      </c>
      <c r="I34" s="69" t="str">
        <f t="shared" si="4"/>
        <v>1138.02.01 Экономика и бухгалтерский учёт (по отраслям)ОчноеБюджетное</v>
      </c>
      <c r="J34" s="69" t="str">
        <f t="shared" si="5"/>
        <v>11Б(оч)</v>
      </c>
      <c r="R34"/>
    </row>
    <row r="35" spans="1:18" s="33" customFormat="1" x14ac:dyDescent="0.3">
      <c r="A35" s="54" t="s">
        <v>479</v>
      </c>
      <c r="B35" s="54">
        <v>11</v>
      </c>
      <c r="C35" s="54" t="s">
        <v>534</v>
      </c>
      <c r="D35" s="50" t="s">
        <v>540</v>
      </c>
      <c r="E35" s="55" t="s">
        <v>378</v>
      </c>
      <c r="F35" s="69" t="str">
        <f t="shared" si="1"/>
        <v>08.02.07 Монтаж и эксплуатация внутренних сантехнических устройств, кондиционирования воздуха и вентиляции</v>
      </c>
      <c r="G35" s="69" t="str">
        <f t="shared" si="2"/>
        <v>Очно-заочное</v>
      </c>
      <c r="H35" s="69" t="str">
        <f t="shared" si="3"/>
        <v>08.02.07 Монтаж и эксплуатация внутренних сантехнических устройств, кондиционирования воздуха и вентиляцииОчно-заочное</v>
      </c>
      <c r="I35" s="69" t="str">
        <f t="shared" si="4"/>
        <v>1108.02.07 Монтаж и эксплуатация внутренних сантехнических устройств, кондиционирования воздуха и вентиляцииОчно-заочноеБюджетное</v>
      </c>
      <c r="J35" s="69" t="str">
        <f t="shared" si="5"/>
        <v>11В(оз)</v>
      </c>
    </row>
    <row r="36" spans="1:18" x14ac:dyDescent="0.3">
      <c r="A36" s="54" t="s">
        <v>518</v>
      </c>
      <c r="B36" s="54">
        <v>11</v>
      </c>
      <c r="C36" s="54" t="s">
        <v>537</v>
      </c>
      <c r="D36" s="50" t="s">
        <v>539</v>
      </c>
      <c r="E36" s="55" t="s">
        <v>378</v>
      </c>
      <c r="F36" s="69" t="str">
        <f t="shared" si="1"/>
        <v>Профессия 54.01.20 Графический дизайнер</v>
      </c>
      <c r="G36" s="69" t="str">
        <f t="shared" si="2"/>
        <v>Очное</v>
      </c>
      <c r="H36" s="69" t="str">
        <f t="shared" si="3"/>
        <v>Профессия 54.01.20 Графический дизайнерОчное</v>
      </c>
      <c r="I36" s="69" t="str">
        <f t="shared" si="4"/>
        <v>11Профессия 54.01.20 Графический дизайнерОчноеБюджетное</v>
      </c>
      <c r="J36" s="69" t="str">
        <f t="shared" si="5"/>
        <v>11ГД(оч)</v>
      </c>
      <c r="R36"/>
    </row>
    <row r="37" spans="1:18" x14ac:dyDescent="0.3">
      <c r="A37" s="54" t="s">
        <v>519</v>
      </c>
      <c r="B37" s="54">
        <v>11</v>
      </c>
      <c r="C37" s="54" t="s">
        <v>523</v>
      </c>
      <c r="D37" s="50" t="s">
        <v>539</v>
      </c>
      <c r="E37" s="55" t="s">
        <v>379</v>
      </c>
      <c r="F37" s="69" t="str">
        <f t="shared" si="1"/>
        <v>54.02.01 Дизайн (по отраслям)</v>
      </c>
      <c r="G37" s="69" t="str">
        <f t="shared" si="2"/>
        <v>Очное</v>
      </c>
      <c r="H37" s="69" t="str">
        <f t="shared" si="3"/>
        <v>54.02.01 Дизайн (по отраслям)Очное</v>
      </c>
      <c r="I37" s="69" t="str">
        <f t="shared" si="4"/>
        <v>1154.02.01 Дизайн (по отраслям)ОчноеКоммерческое</v>
      </c>
      <c r="J37" s="69" t="str">
        <f t="shared" si="5"/>
        <v>11ДЗ(оч)</v>
      </c>
      <c r="R37"/>
    </row>
    <row r="38" spans="1:18" x14ac:dyDescent="0.3">
      <c r="A38" s="54" t="s">
        <v>469</v>
      </c>
      <c r="B38" s="54">
        <v>11</v>
      </c>
      <c r="C38" s="54" t="s">
        <v>531</v>
      </c>
      <c r="D38" s="50" t="s">
        <v>538</v>
      </c>
      <c r="E38" s="55" t="s">
        <v>379</v>
      </c>
      <c r="F38" s="69" t="str">
        <f t="shared" si="1"/>
        <v>21.02.05 Земельно-имущественные отношения</v>
      </c>
      <c r="G38" s="69" t="str">
        <f t="shared" si="2"/>
        <v>Заочное</v>
      </c>
      <c r="H38" s="69" t="str">
        <f t="shared" si="3"/>
        <v>21.02.05 Земельно-имущественные отношенияЗаочное</v>
      </c>
      <c r="I38" s="69" t="str">
        <f t="shared" si="4"/>
        <v>1121.02.05 Земельно-имущественные отношенияЗаочноеКоммерческое</v>
      </c>
      <c r="J38" s="69" t="str">
        <f t="shared" si="5"/>
        <v>11З(зо)</v>
      </c>
      <c r="R38"/>
    </row>
    <row r="39" spans="1:18" x14ac:dyDescent="0.3">
      <c r="A39" s="54" t="s">
        <v>470</v>
      </c>
      <c r="B39" s="54">
        <v>11</v>
      </c>
      <c r="C39" s="54" t="s">
        <v>531</v>
      </c>
      <c r="D39" s="50" t="s">
        <v>539</v>
      </c>
      <c r="E39" s="55" t="s">
        <v>379</v>
      </c>
      <c r="F39" s="69" t="str">
        <f t="shared" si="1"/>
        <v>21.02.05 Земельно-имущественные отношения</v>
      </c>
      <c r="G39" s="69" t="str">
        <f t="shared" si="2"/>
        <v>Очное</v>
      </c>
      <c r="H39" s="69" t="str">
        <f t="shared" si="3"/>
        <v>21.02.05 Земельно-имущественные отношенияОчное</v>
      </c>
      <c r="I39" s="69" t="str">
        <f t="shared" si="4"/>
        <v>1121.02.05 Земельно-имущественные отношенияОчноеКоммерческое</v>
      </c>
      <c r="J39" s="69" t="str">
        <f t="shared" si="5"/>
        <v>11З(оч)</v>
      </c>
      <c r="R39"/>
    </row>
    <row r="40" spans="1:18" x14ac:dyDescent="0.3">
      <c r="A40" s="54" t="s">
        <v>450</v>
      </c>
      <c r="B40" s="54">
        <v>11</v>
      </c>
      <c r="C40" s="54" t="s">
        <v>521</v>
      </c>
      <c r="D40" s="50" t="s">
        <v>539</v>
      </c>
      <c r="E40" s="55" t="s">
        <v>379</v>
      </c>
      <c r="F40" s="69" t="str">
        <f t="shared" si="1"/>
        <v>10.02.01 Организация и технология защиты информации</v>
      </c>
      <c r="G40" s="69" t="str">
        <f t="shared" si="2"/>
        <v>Очное</v>
      </c>
      <c r="H40" s="69" t="str">
        <f t="shared" si="3"/>
        <v>10.02.01 Организация и технология защиты информацииОчное</v>
      </c>
      <c r="I40" s="69" t="str">
        <f t="shared" si="4"/>
        <v>1110.02.01 Организация и технология защиты информацииОчноеКоммерческое</v>
      </c>
      <c r="J40" s="69" t="str">
        <f t="shared" si="5"/>
        <v>11ЗИ(оч)</v>
      </c>
      <c r="R40"/>
    </row>
    <row r="41" spans="1:18" x14ac:dyDescent="0.3">
      <c r="A41" s="54" t="s">
        <v>474</v>
      </c>
      <c r="B41" s="54">
        <v>11</v>
      </c>
      <c r="C41" s="54" t="s">
        <v>522</v>
      </c>
      <c r="D41" s="50" t="s">
        <v>539</v>
      </c>
      <c r="E41" s="55" t="s">
        <v>379</v>
      </c>
      <c r="F41" s="69" t="str">
        <f t="shared" ref="F41:F51" si="10">VLOOKUP(C41,$P$1:$Q$24,2,FALSE)</f>
        <v>35.02.12 Садово-парковое и ландшафтное строительство</v>
      </c>
      <c r="G41" s="69" t="str">
        <f t="shared" si="2"/>
        <v>Очное</v>
      </c>
      <c r="H41" s="69" t="str">
        <f t="shared" si="3"/>
        <v>35.02.12 Садово-парковое и ландшафтное строительствоОчное</v>
      </c>
      <c r="I41" s="69" t="str">
        <f t="shared" si="4"/>
        <v>1135.02.12 Садово-парковое и ландшафтное строительствоОчноеКоммерческое</v>
      </c>
      <c r="J41" s="69" t="str">
        <f t="shared" si="5"/>
        <v>11Л(оч)</v>
      </c>
      <c r="R41"/>
    </row>
    <row r="42" spans="1:18" x14ac:dyDescent="0.3">
      <c r="A42" s="54" t="s">
        <v>426</v>
      </c>
      <c r="B42" s="54">
        <v>11</v>
      </c>
      <c r="C42" s="54" t="s">
        <v>527</v>
      </c>
      <c r="D42" s="50" t="s">
        <v>538</v>
      </c>
      <c r="E42" s="55" t="s">
        <v>379</v>
      </c>
      <c r="F42" s="69" t="str">
        <f t="shared" si="10"/>
        <v>40.02.01 Право и организация социального обеспечения</v>
      </c>
      <c r="G42" s="69" t="str">
        <f t="shared" si="2"/>
        <v>Заочное</v>
      </c>
      <c r="H42" s="69" t="str">
        <f t="shared" si="3"/>
        <v>40.02.01 Право и организация социального обеспеченияЗаочное</v>
      </c>
      <c r="I42" s="69" t="str">
        <f t="shared" si="4"/>
        <v>1140.02.01 Право и организация социального обеспеченияЗаочноеКоммерческое</v>
      </c>
      <c r="J42" s="69" t="str">
        <f t="shared" si="5"/>
        <v>11П(зо)</v>
      </c>
      <c r="R42"/>
    </row>
    <row r="43" spans="1:18" x14ac:dyDescent="0.3">
      <c r="A43" s="54" t="s">
        <v>432</v>
      </c>
      <c r="B43" s="54">
        <v>11</v>
      </c>
      <c r="C43" s="54" t="s">
        <v>527</v>
      </c>
      <c r="D43" s="50" t="s">
        <v>539</v>
      </c>
      <c r="E43" s="55" t="s">
        <v>379</v>
      </c>
      <c r="F43" s="69" t="str">
        <f t="shared" si="10"/>
        <v>40.02.01 Право и организация социального обеспечения</v>
      </c>
      <c r="G43" s="69" t="str">
        <f t="shared" si="2"/>
        <v>Очное</v>
      </c>
      <c r="H43" s="69" t="str">
        <f t="shared" si="3"/>
        <v>40.02.01 Право и организация социального обеспеченияОчное</v>
      </c>
      <c r="I43" s="69" t="str">
        <f t="shared" si="4"/>
        <v>1140.02.01 Право и организация социального обеспеченияОчноеКоммерческое</v>
      </c>
      <c r="J43" s="69" t="str">
        <f t="shared" si="5"/>
        <v>11П(оч)</v>
      </c>
      <c r="R43"/>
    </row>
    <row r="44" spans="1:18" x14ac:dyDescent="0.3">
      <c r="A44" s="72" t="s">
        <v>451</v>
      </c>
      <c r="B44" s="72">
        <v>11</v>
      </c>
      <c r="C44" s="72" t="s">
        <v>524</v>
      </c>
      <c r="D44" s="70" t="s">
        <v>539</v>
      </c>
      <c r="E44" s="73" t="s">
        <v>378</v>
      </c>
      <c r="F44" s="69" t="str">
        <f t="shared" si="10"/>
        <v>29.02.06 Полиграфическое производство</v>
      </c>
      <c r="G44" s="69" t="str">
        <f t="shared" si="2"/>
        <v>Очное</v>
      </c>
      <c r="H44" s="69" t="str">
        <f t="shared" si="3"/>
        <v>29.02.06 Полиграфическое производствоОчное</v>
      </c>
      <c r="I44" s="69" t="str">
        <f t="shared" si="4"/>
        <v>1129.02.06 Полиграфическое производствоОчноеБюджетное</v>
      </c>
      <c r="J44" s="69" t="str">
        <f t="shared" si="5"/>
        <v>11ПП(оч)</v>
      </c>
      <c r="R44"/>
    </row>
    <row r="45" spans="1:18" x14ac:dyDescent="0.3">
      <c r="A45" s="54" t="s">
        <v>482</v>
      </c>
      <c r="B45" s="54">
        <v>11</v>
      </c>
      <c r="C45" s="54" t="s">
        <v>529</v>
      </c>
      <c r="D45" s="50" t="s">
        <v>538</v>
      </c>
      <c r="E45" s="55" t="s">
        <v>379</v>
      </c>
      <c r="F45" s="69" t="str">
        <f t="shared" si="10"/>
        <v>08.02.01 Строительство и эксплуатация зданий и сооружений</v>
      </c>
      <c r="G45" s="69" t="str">
        <f t="shared" si="2"/>
        <v>Заочное</v>
      </c>
      <c r="H45" s="69" t="str">
        <f t="shared" si="3"/>
        <v>08.02.01 Строительство и эксплуатация зданий и сооруженийЗаочное</v>
      </c>
      <c r="I45" s="69" t="str">
        <f t="shared" si="4"/>
        <v>1108.02.01 Строительство и эксплуатация зданий и сооруженийЗаочноеКоммерческое</v>
      </c>
      <c r="J45" s="69" t="str">
        <f t="shared" si="5"/>
        <v>11С(зо)</v>
      </c>
      <c r="R45"/>
    </row>
    <row r="46" spans="1:18" x14ac:dyDescent="0.3">
      <c r="A46" s="54" t="s">
        <v>484</v>
      </c>
      <c r="B46" s="54">
        <v>11</v>
      </c>
      <c r="C46" s="54" t="s">
        <v>529</v>
      </c>
      <c r="D46" s="50" t="s">
        <v>540</v>
      </c>
      <c r="E46" s="55" t="s">
        <v>378</v>
      </c>
      <c r="F46" s="69" t="str">
        <f t="shared" si="10"/>
        <v>08.02.01 Строительство и эксплуатация зданий и сооружений</v>
      </c>
      <c r="G46" s="69" t="str">
        <f t="shared" si="2"/>
        <v>Очно-заочное</v>
      </c>
      <c r="H46" s="69" t="str">
        <f t="shared" si="3"/>
        <v>08.02.01 Строительство и эксплуатация зданий и сооруженийОчно-заочное</v>
      </c>
      <c r="I46" s="69" t="str">
        <f t="shared" si="4"/>
        <v>1108.02.01 Строительство и эксплуатация зданий и сооруженийОчно-заочноеБюджетное</v>
      </c>
      <c r="J46" s="69" t="str">
        <f t="shared" si="5"/>
        <v>11С(оз)</v>
      </c>
      <c r="R46"/>
    </row>
    <row r="47" spans="1:18" x14ac:dyDescent="0.3">
      <c r="A47" s="72" t="s">
        <v>483</v>
      </c>
      <c r="B47" s="72">
        <v>11</v>
      </c>
      <c r="C47" s="72" t="s">
        <v>529</v>
      </c>
      <c r="D47" s="70" t="s">
        <v>539</v>
      </c>
      <c r="E47" s="73" t="s">
        <v>378</v>
      </c>
      <c r="F47" s="69" t="str">
        <f t="shared" si="10"/>
        <v>08.02.01 Строительство и эксплуатация зданий и сооружений</v>
      </c>
      <c r="G47" s="69" t="str">
        <f t="shared" ref="G47" si="11">VLOOKUP(D47,$R$2:$S$4,2,FALSE)</f>
        <v>Очное</v>
      </c>
      <c r="H47" s="69" t="str">
        <f t="shared" si="3"/>
        <v>08.02.01 Строительство и эксплуатация зданий и сооруженийОчное</v>
      </c>
      <c r="I47" s="69" t="str">
        <f t="shared" si="4"/>
        <v>1108.02.01 Строительство и эксплуатация зданий и сооруженийОчноеБюджетное</v>
      </c>
      <c r="J47" s="69" t="str">
        <f t="shared" si="5"/>
        <v>11С(оч)</v>
      </c>
      <c r="R47"/>
    </row>
    <row r="48" spans="1:18" x14ac:dyDescent="0.3">
      <c r="A48" s="54" t="s">
        <v>483</v>
      </c>
      <c r="B48" s="54">
        <v>11</v>
      </c>
      <c r="C48" s="54" t="s">
        <v>529</v>
      </c>
      <c r="D48" s="50" t="s">
        <v>539</v>
      </c>
      <c r="E48" s="55" t="s">
        <v>379</v>
      </c>
      <c r="F48" s="69" t="str">
        <f t="shared" si="10"/>
        <v>08.02.01 Строительство и эксплуатация зданий и сооружений</v>
      </c>
      <c r="G48" s="69" t="str">
        <f t="shared" si="2"/>
        <v>Очное</v>
      </c>
      <c r="H48" s="69" t="str">
        <f t="shared" si="3"/>
        <v>08.02.01 Строительство и эксплуатация зданий и сооруженийОчное</v>
      </c>
      <c r="I48" s="69" t="str">
        <f t="shared" si="4"/>
        <v>1108.02.01 Строительство и эксплуатация зданий и сооруженийОчноеКоммерческое</v>
      </c>
      <c r="J48" s="69" t="str">
        <f t="shared" si="5"/>
        <v>11С(оч)</v>
      </c>
      <c r="R48"/>
    </row>
    <row r="49" spans="1:18" x14ac:dyDescent="0.3">
      <c r="A49" s="54" t="s">
        <v>487</v>
      </c>
      <c r="B49" s="54">
        <v>11</v>
      </c>
      <c r="C49" s="54" t="s">
        <v>535</v>
      </c>
      <c r="D49" s="50" t="s">
        <v>538</v>
      </c>
      <c r="E49" s="55" t="s">
        <v>379</v>
      </c>
      <c r="F49" s="69" t="str">
        <f t="shared" si="10"/>
        <v>43.02.10 Туризм</v>
      </c>
      <c r="G49" s="69" t="str">
        <f t="shared" si="2"/>
        <v>Заочное</v>
      </c>
      <c r="H49" s="69" t="str">
        <f t="shared" si="3"/>
        <v>43.02.10 ТуризмЗаочное</v>
      </c>
      <c r="I49" s="69" t="str">
        <f t="shared" si="4"/>
        <v>1143.02.10 ТуризмЗаочноеКоммерческое</v>
      </c>
      <c r="J49" s="69" t="str">
        <f t="shared" si="5"/>
        <v>11ТР(зо)</v>
      </c>
      <c r="R49"/>
    </row>
    <row r="50" spans="1:18" x14ac:dyDescent="0.3">
      <c r="A50" s="54" t="s">
        <v>488</v>
      </c>
      <c r="B50" s="54">
        <v>11</v>
      </c>
      <c r="C50" s="54" t="s">
        <v>535</v>
      </c>
      <c r="D50" s="50" t="s">
        <v>539</v>
      </c>
      <c r="E50" s="55" t="s">
        <v>379</v>
      </c>
      <c r="F50" s="69" t="str">
        <f t="shared" si="10"/>
        <v>43.02.10 Туризм</v>
      </c>
      <c r="G50" s="69" t="str">
        <f t="shared" si="2"/>
        <v>Очное</v>
      </c>
      <c r="H50" s="69" t="str">
        <f t="shared" si="3"/>
        <v>43.02.10 ТуризмОчное</v>
      </c>
      <c r="I50" s="69" t="str">
        <f t="shared" si="4"/>
        <v>1143.02.10 ТуризмОчноеКоммерческое</v>
      </c>
      <c r="J50" s="69" t="str">
        <f t="shared" si="5"/>
        <v>11ТР(оч)</v>
      </c>
      <c r="R50"/>
    </row>
    <row r="51" spans="1:18" x14ac:dyDescent="0.3">
      <c r="A51" s="72" t="s">
        <v>604</v>
      </c>
      <c r="B51" s="72">
        <v>11</v>
      </c>
      <c r="C51" s="72" t="s">
        <v>603</v>
      </c>
      <c r="D51" s="70" t="s">
        <v>539</v>
      </c>
      <c r="E51" s="73" t="s">
        <v>378</v>
      </c>
      <c r="F51" s="69" t="str">
        <f t="shared" si="10"/>
        <v>09.02.07 Информационные системы и программирование</v>
      </c>
      <c r="G51" s="69" t="str">
        <f t="shared" ref="G51" si="12">VLOOKUP(D51,$R$2:$S$4,2,FALSE)</f>
        <v>Очное</v>
      </c>
      <c r="H51" s="69" t="str">
        <f t="shared" ref="H51" si="13">CONCATENATE(F51,G51)</f>
        <v>09.02.07 Информационные системы и программированиеОчное</v>
      </c>
      <c r="I51" s="69" t="str">
        <f t="shared" si="4"/>
        <v>1109.02.07 Информационные системы и программированиеОчноеБюджетное</v>
      </c>
      <c r="J51" s="69" t="str">
        <f t="shared" ref="J51" si="14">A51</f>
        <v>11ИП(оч)</v>
      </c>
      <c r="R51"/>
    </row>
    <row r="52" spans="1:18" x14ac:dyDescent="0.3">
      <c r="R52"/>
    </row>
    <row r="53" spans="1:18" x14ac:dyDescent="0.3">
      <c r="R53"/>
    </row>
    <row r="54" spans="1:18" x14ac:dyDescent="0.3">
      <c r="R54"/>
    </row>
    <row r="55" spans="1:18" x14ac:dyDescent="0.3">
      <c r="R55"/>
    </row>
    <row r="56" spans="1:18" x14ac:dyDescent="0.3">
      <c r="R56"/>
    </row>
    <row r="57" spans="1:18" x14ac:dyDescent="0.3">
      <c r="R57"/>
    </row>
    <row r="58" spans="1:18" x14ac:dyDescent="0.3">
      <c r="R58"/>
    </row>
    <row r="59" spans="1:18" x14ac:dyDescent="0.3">
      <c r="R59"/>
    </row>
    <row r="60" spans="1:18" x14ac:dyDescent="0.3">
      <c r="R60"/>
    </row>
    <row r="61" spans="1:18" x14ac:dyDescent="0.3">
      <c r="R61"/>
    </row>
    <row r="62" spans="1:18" x14ac:dyDescent="0.3">
      <c r="R62"/>
    </row>
    <row r="63" spans="1:18" x14ac:dyDescent="0.3">
      <c r="R63"/>
    </row>
    <row r="64" spans="1:18" x14ac:dyDescent="0.3">
      <c r="R64"/>
    </row>
    <row r="65" spans="18:18" x14ac:dyDescent="0.3">
      <c r="R65"/>
    </row>
    <row r="66" spans="18:18" x14ac:dyDescent="0.3">
      <c r="R66"/>
    </row>
    <row r="67" spans="18:18" x14ac:dyDescent="0.3">
      <c r="R67"/>
    </row>
    <row r="68" spans="18:18" x14ac:dyDescent="0.3">
      <c r="R68"/>
    </row>
    <row r="69" spans="18:18" x14ac:dyDescent="0.3">
      <c r="R69"/>
    </row>
    <row r="70" spans="18:18" x14ac:dyDescent="0.3">
      <c r="R70"/>
    </row>
    <row r="71" spans="18:18" x14ac:dyDescent="0.3">
      <c r="R71"/>
    </row>
    <row r="72" spans="18:18" x14ac:dyDescent="0.3">
      <c r="R72"/>
    </row>
    <row r="73" spans="18:18" x14ac:dyDescent="0.3">
      <c r="R73"/>
    </row>
    <row r="74" spans="18:18" x14ac:dyDescent="0.3">
      <c r="R74"/>
    </row>
    <row r="75" spans="18:18" x14ac:dyDescent="0.3">
      <c r="R75"/>
    </row>
    <row r="76" spans="18:18" x14ac:dyDescent="0.3">
      <c r="R76"/>
    </row>
    <row r="77" spans="18:18" x14ac:dyDescent="0.3">
      <c r="R77"/>
    </row>
    <row r="78" spans="18:18" x14ac:dyDescent="0.3">
      <c r="R78"/>
    </row>
    <row r="79" spans="18:18" x14ac:dyDescent="0.3">
      <c r="R79"/>
    </row>
    <row r="80" spans="18:18" x14ac:dyDescent="0.3">
      <c r="R80"/>
    </row>
    <row r="81" spans="18:18" x14ac:dyDescent="0.3">
      <c r="R81"/>
    </row>
    <row r="82" spans="18:18" x14ac:dyDescent="0.3">
      <c r="R82"/>
    </row>
  </sheetData>
  <autoFilter ref="A1:J51" xr:uid="{00000000-0009-0000-0000-000004000000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4"/>
  <sheetViews>
    <sheetView workbookViewId="0">
      <selection activeCell="G9" sqref="G9"/>
    </sheetView>
  </sheetViews>
  <sheetFormatPr defaultRowHeight="14.4" x14ac:dyDescent="0.3"/>
  <cols>
    <col min="1" max="1" width="109.109375" customWidth="1"/>
    <col min="2" max="2" width="5.33203125" customWidth="1"/>
    <col min="4" max="4" width="111.5546875" customWidth="1"/>
    <col min="5" max="5" width="22.88671875" customWidth="1"/>
    <col min="7" max="7" width="124.88671875" bestFit="1" customWidth="1"/>
    <col min="8" max="8" width="19.109375" customWidth="1"/>
  </cols>
  <sheetData>
    <row r="1" spans="1:8" x14ac:dyDescent="0.3">
      <c r="A1" s="71" t="s">
        <v>520</v>
      </c>
      <c r="B1" s="74">
        <v>11</v>
      </c>
      <c r="D1" s="71" t="s">
        <v>520</v>
      </c>
      <c r="E1" s="74">
        <v>11</v>
      </c>
      <c r="G1" s="71" t="s">
        <v>520</v>
      </c>
      <c r="H1" s="74">
        <v>11</v>
      </c>
    </row>
    <row r="3" spans="1:8" x14ac:dyDescent="0.3">
      <c r="A3" s="71" t="s">
        <v>543</v>
      </c>
      <c r="D3" s="71" t="s">
        <v>543</v>
      </c>
      <c r="E3" s="71" t="s">
        <v>556</v>
      </c>
      <c r="G3" s="71" t="s">
        <v>543</v>
      </c>
      <c r="H3" s="71" t="s">
        <v>377</v>
      </c>
    </row>
    <row r="4" spans="1:8" x14ac:dyDescent="0.3">
      <c r="A4" s="69" t="s">
        <v>634</v>
      </c>
      <c r="D4" s="74" t="s">
        <v>634</v>
      </c>
      <c r="E4" s="74" t="s">
        <v>554</v>
      </c>
      <c r="G4" s="74" t="s">
        <v>652</v>
      </c>
      <c r="H4" s="74" t="s">
        <v>378</v>
      </c>
    </row>
    <row r="5" spans="1:8" x14ac:dyDescent="0.3">
      <c r="A5" s="69" t="s">
        <v>641</v>
      </c>
      <c r="C5" s="33"/>
      <c r="D5" s="74" t="s">
        <v>641</v>
      </c>
      <c r="E5" s="74" t="s">
        <v>552</v>
      </c>
      <c r="G5" s="74" t="s">
        <v>652</v>
      </c>
      <c r="H5" s="74" t="s">
        <v>379</v>
      </c>
    </row>
    <row r="6" spans="1:8" x14ac:dyDescent="0.3">
      <c r="A6" s="69" t="s">
        <v>639</v>
      </c>
      <c r="C6" s="33"/>
      <c r="D6" s="74" t="s">
        <v>641</v>
      </c>
      <c r="E6" s="74" t="s">
        <v>554</v>
      </c>
      <c r="G6" s="74" t="s">
        <v>653</v>
      </c>
      <c r="H6" s="74" t="s">
        <v>379</v>
      </c>
    </row>
    <row r="7" spans="1:8" x14ac:dyDescent="0.3">
      <c r="A7" s="69" t="s">
        <v>635</v>
      </c>
      <c r="C7" s="33"/>
      <c r="D7" s="74" t="s">
        <v>639</v>
      </c>
      <c r="E7" s="74" t="s">
        <v>553</v>
      </c>
      <c r="G7" s="74" t="s">
        <v>654</v>
      </c>
      <c r="H7" s="74" t="s">
        <v>378</v>
      </c>
    </row>
    <row r="8" spans="1:8" x14ac:dyDescent="0.3">
      <c r="A8" s="69" t="s">
        <v>640</v>
      </c>
      <c r="C8" s="33"/>
      <c r="D8" s="74" t="s">
        <v>635</v>
      </c>
      <c r="E8" s="74" t="s">
        <v>554</v>
      </c>
      <c r="G8" s="74" t="s">
        <v>655</v>
      </c>
      <c r="H8" s="74" t="s">
        <v>379</v>
      </c>
    </row>
    <row r="9" spans="1:8" x14ac:dyDescent="0.3">
      <c r="A9" s="69" t="s">
        <v>647</v>
      </c>
      <c r="C9" s="33"/>
      <c r="D9" s="74" t="s">
        <v>640</v>
      </c>
      <c r="E9" s="74" t="s">
        <v>552</v>
      </c>
      <c r="G9" s="74" t="s">
        <v>656</v>
      </c>
      <c r="H9" s="74" t="s">
        <v>379</v>
      </c>
    </row>
    <row r="10" spans="1:8" x14ac:dyDescent="0.3">
      <c r="A10" s="69" t="s">
        <v>636</v>
      </c>
      <c r="C10" s="33"/>
      <c r="D10" s="74" t="s">
        <v>640</v>
      </c>
      <c r="E10" s="74" t="s">
        <v>554</v>
      </c>
      <c r="G10" s="74" t="s">
        <v>657</v>
      </c>
      <c r="H10" s="74" t="s">
        <v>379</v>
      </c>
    </row>
    <row r="11" spans="1:8" x14ac:dyDescent="0.3">
      <c r="A11" s="69" t="s">
        <v>645</v>
      </c>
      <c r="C11" s="33"/>
      <c r="D11" s="74" t="s">
        <v>647</v>
      </c>
      <c r="E11" s="74" t="s">
        <v>554</v>
      </c>
      <c r="G11" s="74" t="s">
        <v>658</v>
      </c>
      <c r="H11" s="74" t="s">
        <v>379</v>
      </c>
    </row>
    <row r="12" spans="1:8" x14ac:dyDescent="0.3">
      <c r="A12" s="69" t="s">
        <v>650</v>
      </c>
      <c r="C12" s="33"/>
      <c r="D12" s="74" t="s">
        <v>636</v>
      </c>
      <c r="E12" s="74" t="s">
        <v>554</v>
      </c>
      <c r="G12" s="74" t="s">
        <v>659</v>
      </c>
      <c r="H12" s="74" t="s">
        <v>379</v>
      </c>
    </row>
    <row r="13" spans="1:8" x14ac:dyDescent="0.3">
      <c r="A13" s="69" t="s">
        <v>637</v>
      </c>
      <c r="C13" s="33"/>
      <c r="D13" s="74" t="s">
        <v>645</v>
      </c>
      <c r="E13" s="74" t="s">
        <v>552</v>
      </c>
      <c r="G13" s="74" t="s">
        <v>660</v>
      </c>
      <c r="H13" s="74" t="s">
        <v>379</v>
      </c>
    </row>
    <row r="14" spans="1:8" x14ac:dyDescent="0.3">
      <c r="A14" s="69" t="s">
        <v>644</v>
      </c>
      <c r="C14" s="33"/>
      <c r="D14" s="74" t="s">
        <v>645</v>
      </c>
      <c r="E14" s="74" t="s">
        <v>554</v>
      </c>
      <c r="G14" s="74" t="s">
        <v>661</v>
      </c>
      <c r="H14" s="74" t="s">
        <v>379</v>
      </c>
    </row>
    <row r="15" spans="1:8" x14ac:dyDescent="0.3">
      <c r="A15" s="69" t="s">
        <v>651</v>
      </c>
      <c r="C15" s="33"/>
      <c r="D15" s="74" t="s">
        <v>650</v>
      </c>
      <c r="E15" s="74" t="s">
        <v>554</v>
      </c>
      <c r="G15" s="74" t="s">
        <v>662</v>
      </c>
      <c r="H15" s="74" t="s">
        <v>378</v>
      </c>
    </row>
    <row r="16" spans="1:8" x14ac:dyDescent="0.3">
      <c r="A16" s="69" t="s">
        <v>544</v>
      </c>
      <c r="C16" s="33"/>
      <c r="D16" s="74" t="s">
        <v>637</v>
      </c>
      <c r="E16" s="74" t="s">
        <v>552</v>
      </c>
      <c r="G16" s="74" t="s">
        <v>663</v>
      </c>
      <c r="H16" s="74" t="s">
        <v>379</v>
      </c>
    </row>
    <row r="17" spans="3:8" x14ac:dyDescent="0.3">
      <c r="C17" s="33"/>
      <c r="D17" s="74" t="s">
        <v>637</v>
      </c>
      <c r="E17" s="74" t="s">
        <v>554</v>
      </c>
      <c r="G17" s="74" t="s">
        <v>664</v>
      </c>
      <c r="H17" s="74" t="s">
        <v>378</v>
      </c>
    </row>
    <row r="18" spans="3:8" x14ac:dyDescent="0.3">
      <c r="C18" s="33"/>
      <c r="D18" s="74" t="s">
        <v>637</v>
      </c>
      <c r="E18" s="74" t="s">
        <v>553</v>
      </c>
      <c r="G18" s="74" t="s">
        <v>664</v>
      </c>
      <c r="H18" s="74" t="s">
        <v>379</v>
      </c>
    </row>
    <row r="19" spans="3:8" x14ac:dyDescent="0.3">
      <c r="C19" s="33"/>
      <c r="D19" s="74" t="s">
        <v>644</v>
      </c>
      <c r="E19" s="74" t="s">
        <v>552</v>
      </c>
      <c r="G19" s="74" t="s">
        <v>665</v>
      </c>
      <c r="H19" s="74" t="s">
        <v>379</v>
      </c>
    </row>
    <row r="20" spans="3:8" x14ac:dyDescent="0.3">
      <c r="C20" s="33"/>
      <c r="D20" s="74" t="s">
        <v>644</v>
      </c>
      <c r="E20" s="74" t="s">
        <v>554</v>
      </c>
      <c r="G20" s="74" t="s">
        <v>666</v>
      </c>
      <c r="H20" s="74" t="s">
        <v>379</v>
      </c>
    </row>
    <row r="21" spans="3:8" x14ac:dyDescent="0.3">
      <c r="C21" s="33"/>
      <c r="D21" s="74" t="s">
        <v>651</v>
      </c>
      <c r="E21" s="74" t="s">
        <v>554</v>
      </c>
      <c r="G21" s="74" t="s">
        <v>714</v>
      </c>
      <c r="H21" s="74" t="s">
        <v>378</v>
      </c>
    </row>
    <row r="22" spans="3:8" x14ac:dyDescent="0.3">
      <c r="C22" s="33"/>
      <c r="D22" s="74" t="s">
        <v>544</v>
      </c>
      <c r="G22" s="74" t="s">
        <v>715</v>
      </c>
      <c r="H22" s="74" t="s">
        <v>378</v>
      </c>
    </row>
    <row r="23" spans="3:8" x14ac:dyDescent="0.3">
      <c r="G23" s="74" t="s">
        <v>716</v>
      </c>
      <c r="H23" s="74" t="s">
        <v>378</v>
      </c>
    </row>
    <row r="24" spans="3:8" x14ac:dyDescent="0.3">
      <c r="G24" s="74" t="s">
        <v>544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Заявление</vt:lpstr>
      <vt:lpstr>Анкета</vt:lpstr>
      <vt:lpstr>Справочники</vt:lpstr>
      <vt:lpstr>Загрузка в 1С</vt:lpstr>
      <vt:lpstr>Программы</vt:lpstr>
      <vt:lpstr>Программы 1 строка</vt:lpstr>
      <vt:lpstr>Класс</vt:lpstr>
      <vt:lpstr>Регион</vt:lpstr>
      <vt:lpstr>СокращениеНП</vt:lpstr>
      <vt:lpstr>СокращениеУлицы</vt:lpstr>
      <vt:lpstr>Специальность1</vt:lpstr>
      <vt:lpstr>фамилия</vt:lpstr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</dc:creator>
  <cp:lastModifiedBy>Игорь Лаптев</cp:lastModifiedBy>
  <cp:lastPrinted>2021-06-11T07:09:26Z</cp:lastPrinted>
  <dcterms:created xsi:type="dcterms:W3CDTF">2010-02-09T06:53:14Z</dcterms:created>
  <dcterms:modified xsi:type="dcterms:W3CDTF">2021-07-15T11:36:05Z</dcterms:modified>
</cp:coreProperties>
</file>